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 GATA\DELENI\"/>
    </mc:Choice>
  </mc:AlternateContent>
  <bookViews>
    <workbookView xWindow="0" yWindow="0" windowWidth="16110" windowHeight="784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 s="1"/>
  <c r="I15" i="1"/>
  <c r="K15" i="1" s="1"/>
  <c r="D16" i="1"/>
  <c r="D15" i="1" s="1"/>
  <c r="D14" i="1" s="1"/>
  <c r="E16" i="1"/>
  <c r="E15" i="1" s="1"/>
  <c r="F16" i="1"/>
  <c r="F15" i="1" s="1"/>
  <c r="F14" i="1" s="1"/>
  <c r="G16" i="1"/>
  <c r="G15" i="1" s="1"/>
  <c r="G14" i="1" s="1"/>
  <c r="H16" i="1"/>
  <c r="I16" i="1"/>
  <c r="J16" i="1"/>
  <c r="J15" i="1" s="1"/>
  <c r="J14" i="1" s="1"/>
  <c r="K16" i="1"/>
  <c r="L16" i="1"/>
  <c r="L15" i="1" s="1"/>
  <c r="L14" i="1" s="1"/>
  <c r="K17" i="1"/>
  <c r="D18" i="1"/>
  <c r="E18" i="1"/>
  <c r="F18" i="1"/>
  <c r="G18" i="1"/>
  <c r="H18" i="1"/>
  <c r="I18" i="1"/>
  <c r="J18" i="1"/>
  <c r="K18" i="1"/>
  <c r="L18" i="1"/>
  <c r="K19" i="1"/>
  <c r="K20" i="1"/>
  <c r="D22" i="1"/>
  <c r="D21" i="1" s="1"/>
  <c r="E22" i="1"/>
  <c r="E21" i="1" s="1"/>
  <c r="F22" i="1"/>
  <c r="F21" i="1" s="1"/>
  <c r="G22" i="1"/>
  <c r="G21" i="1" s="1"/>
  <c r="H22" i="1"/>
  <c r="H21" i="1" s="1"/>
  <c r="I22" i="1"/>
  <c r="J22" i="1"/>
  <c r="J21" i="1" s="1"/>
  <c r="L22" i="1"/>
  <c r="L21" i="1" s="1"/>
  <c r="K23" i="1"/>
  <c r="F25" i="1"/>
  <c r="G25" i="1"/>
  <c r="D26" i="1"/>
  <c r="D25" i="1" s="1"/>
  <c r="E26" i="1"/>
  <c r="E25" i="1" s="1"/>
  <c r="F26" i="1"/>
  <c r="G26" i="1"/>
  <c r="H26" i="1"/>
  <c r="H25" i="1" s="1"/>
  <c r="I26" i="1"/>
  <c r="I25" i="1" s="1"/>
  <c r="J26" i="1"/>
  <c r="J25" i="1" s="1"/>
  <c r="K26" i="1"/>
  <c r="L26" i="1"/>
  <c r="L25" i="1" s="1"/>
  <c r="K27" i="1"/>
  <c r="K28" i="1"/>
  <c r="D29" i="1"/>
  <c r="E29" i="1"/>
  <c r="F29" i="1"/>
  <c r="G29" i="1"/>
  <c r="H29" i="1"/>
  <c r="I29" i="1"/>
  <c r="J29" i="1"/>
  <c r="K29" i="1"/>
  <c r="L29" i="1"/>
  <c r="K30" i="1"/>
  <c r="H31" i="1"/>
  <c r="H24" i="1" s="1"/>
  <c r="I31" i="1"/>
  <c r="D32" i="1"/>
  <c r="D31" i="1" s="1"/>
  <c r="E32" i="1"/>
  <c r="E31" i="1" s="1"/>
  <c r="F32" i="1"/>
  <c r="F31" i="1" s="1"/>
  <c r="G32" i="1"/>
  <c r="G31" i="1" s="1"/>
  <c r="H32" i="1"/>
  <c r="I32" i="1"/>
  <c r="J32" i="1"/>
  <c r="J31" i="1" s="1"/>
  <c r="K32" i="1"/>
  <c r="L32" i="1"/>
  <c r="L31" i="1" s="1"/>
  <c r="K33" i="1"/>
  <c r="K34" i="1"/>
  <c r="K35" i="1"/>
  <c r="K36" i="1"/>
  <c r="D38" i="1"/>
  <c r="D37" i="1" s="1"/>
  <c r="E38" i="1"/>
  <c r="E37" i="1" s="1"/>
  <c r="F38" i="1"/>
  <c r="G38" i="1"/>
  <c r="H38" i="1"/>
  <c r="H37" i="1" s="1"/>
  <c r="I38" i="1"/>
  <c r="J38" i="1"/>
  <c r="J37" i="1" s="1"/>
  <c r="L38" i="1"/>
  <c r="L37" i="1" s="1"/>
  <c r="K39" i="1"/>
  <c r="K40" i="1"/>
  <c r="D41" i="1"/>
  <c r="E41" i="1"/>
  <c r="F41" i="1"/>
  <c r="G41" i="1"/>
  <c r="H41" i="1"/>
  <c r="I41" i="1"/>
  <c r="J41" i="1"/>
  <c r="K41" i="1"/>
  <c r="L41" i="1"/>
  <c r="K42" i="1"/>
  <c r="D44" i="1"/>
  <c r="D43" i="1" s="1"/>
  <c r="L44" i="1"/>
  <c r="L43" i="1" s="1"/>
  <c r="D45" i="1"/>
  <c r="E45" i="1"/>
  <c r="E44" i="1" s="1"/>
  <c r="F45" i="1"/>
  <c r="F44" i="1" s="1"/>
  <c r="G45" i="1"/>
  <c r="G44" i="1" s="1"/>
  <c r="G43" i="1" s="1"/>
  <c r="H45" i="1"/>
  <c r="H44" i="1" s="1"/>
  <c r="I45" i="1"/>
  <c r="I44" i="1" s="1"/>
  <c r="I43" i="1" s="1"/>
  <c r="J45" i="1"/>
  <c r="J44" i="1" s="1"/>
  <c r="K45" i="1"/>
  <c r="L45" i="1"/>
  <c r="K46" i="1"/>
  <c r="K47" i="1"/>
  <c r="K48" i="1"/>
  <c r="K49" i="1"/>
  <c r="E50" i="1"/>
  <c r="E43" i="1" s="1"/>
  <c r="F50" i="1"/>
  <c r="D51" i="1"/>
  <c r="D50" i="1" s="1"/>
  <c r="E51" i="1"/>
  <c r="F51" i="1"/>
  <c r="G51" i="1"/>
  <c r="G50" i="1" s="1"/>
  <c r="H51" i="1"/>
  <c r="H50" i="1" s="1"/>
  <c r="I51" i="1"/>
  <c r="I50" i="1" s="1"/>
  <c r="J51" i="1"/>
  <c r="J50" i="1" s="1"/>
  <c r="K51" i="1"/>
  <c r="L51" i="1"/>
  <c r="L50" i="1" s="1"/>
  <c r="K52" i="1"/>
  <c r="K53" i="1"/>
  <c r="G55" i="1"/>
  <c r="G54" i="1" s="1"/>
  <c r="H55" i="1"/>
  <c r="H54" i="1" s="1"/>
  <c r="I55" i="1"/>
  <c r="D56" i="1"/>
  <c r="D55" i="1" s="1"/>
  <c r="D54" i="1" s="1"/>
  <c r="E56" i="1"/>
  <c r="E55" i="1" s="1"/>
  <c r="F56" i="1"/>
  <c r="F55" i="1" s="1"/>
  <c r="G56" i="1"/>
  <c r="H56" i="1"/>
  <c r="I56" i="1"/>
  <c r="J56" i="1"/>
  <c r="J55" i="1" s="1"/>
  <c r="J54" i="1" s="1"/>
  <c r="K56" i="1"/>
  <c r="L56" i="1"/>
  <c r="L55" i="1" s="1"/>
  <c r="L54" i="1" s="1"/>
  <c r="K57" i="1"/>
  <c r="D58" i="1"/>
  <c r="E58" i="1"/>
  <c r="F58" i="1"/>
  <c r="G58" i="1"/>
  <c r="H58" i="1"/>
  <c r="I58" i="1"/>
  <c r="J58" i="1"/>
  <c r="K58" i="1"/>
  <c r="L58" i="1"/>
  <c r="K59" i="1"/>
  <c r="K60" i="1"/>
  <c r="K61" i="1"/>
  <c r="K62" i="1"/>
  <c r="K63" i="1"/>
  <c r="K55" i="1" l="1"/>
  <c r="J43" i="1"/>
  <c r="K44" i="1"/>
  <c r="K31" i="1"/>
  <c r="J24" i="1"/>
  <c r="J13" i="1" s="1"/>
  <c r="K25" i="1"/>
  <c r="E14" i="1"/>
  <c r="K50" i="1"/>
  <c r="H43" i="1"/>
  <c r="H13" i="1" s="1"/>
  <c r="L13" i="1"/>
  <c r="K38" i="1"/>
  <c r="I37" i="1"/>
  <c r="K37" i="1" s="1"/>
  <c r="I54" i="1"/>
  <c r="K54" i="1" s="1"/>
  <c r="F54" i="1"/>
  <c r="G37" i="1"/>
  <c r="G24" i="1" s="1"/>
  <c r="G13" i="1" s="1"/>
  <c r="E24" i="1"/>
  <c r="K43" i="1"/>
  <c r="F43" i="1"/>
  <c r="E54" i="1"/>
  <c r="F37" i="1"/>
  <c r="F24" i="1" s="1"/>
  <c r="F13" i="1" s="1"/>
  <c r="L24" i="1"/>
  <c r="D24" i="1"/>
  <c r="D13" i="1" s="1"/>
  <c r="K22" i="1"/>
  <c r="I21" i="1"/>
  <c r="K21" i="1" s="1"/>
  <c r="I14" i="1"/>
  <c r="I24" i="1" l="1"/>
  <c r="K24" i="1" s="1"/>
  <c r="E13" i="1"/>
  <c r="K14" i="1"/>
  <c r="I13" i="1"/>
  <c r="K13" i="1" s="1"/>
</calcChain>
</file>

<file path=xl/sharedStrings.xml><?xml version="1.0" encoding="utf-8"?>
<sst xmlns="http://schemas.openxmlformats.org/spreadsheetml/2006/main" count="178" uniqueCount="176">
  <si>
    <t>CENTRALIZAT</t>
  </si>
  <si>
    <t>CUI: 3394252</t>
  </si>
  <si>
    <t xml:space="preserve"> Anexa 13</t>
  </si>
  <si>
    <t>Cont de executie - Cheltuieli - Bugetul local</t>
  </si>
  <si>
    <t>Trimestrul: 4,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</si>
  <si>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</si>
  <si>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</si>
  <si>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</si>
  <si>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</si>
  <si>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</si>
  <si>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</si>
  <si>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</si>
  <si>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</si>
  <si>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</si>
  <si>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</si>
  <si>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</si>
  <si>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</si>
  <si>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</si>
  <si>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</si>
  <si>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</si>
  <si>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</si>
  <si>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</si>
  <si>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</si>
  <si>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</si>
  <si>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</si>
  <si>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</si>
  <si>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</si>
  <si>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</si>
  <si>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</si>
  <si>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</si>
  <si>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</si>
  <si>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</si>
  <si>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</si>
  <si>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</si>
  <si>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</si>
  <si>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</si>
  <si>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</si>
  <si>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</si>
  <si>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</si>
  <si>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</si>
  <si>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</si>
  <si>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</si>
  <si>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</si>
  <si>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</si>
  <si>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</si>
  <si>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</si>
  <si>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</si>
  <si>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</si>
  <si>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</si>
  <si>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</si>
  <si>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</si>
  <si>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</si>
  <si>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</si>
  <si>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</si>
  <si>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</si>
  <si>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</si>
  <si>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</si>
  <si>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</si>
  <si>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</si>
  <si>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</si>
  <si>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</si>
  <si>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</si>
  <si>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</si>
  <si>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</si>
  <si>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</si>
  <si>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</si>
  <si>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</si>
  <si>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</si>
  <si>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</si>
  <si>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</si>
  <si>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</si>
  <si>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</si>
  <si>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</si>
  <si>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</si>
  <si>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</si>
  <si>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</si>
  <si>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</si>
  <si>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</si>
  <si>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</si>
  <si>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</si>
  <si>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</si>
  <si>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</si>
  <si>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</si>
  <si>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</si>
  <si>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</si>
  <si>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70</t>
  </si>
  <si>
    <t>Servicii religioase</t>
  </si>
  <si>
    <t>67.02.06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</si>
  <si>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</si>
  <si>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</si>
  <si>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</si>
  <si>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</si>
  <si>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</si>
  <si>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</si>
  <si>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</si>
  <si>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</si>
  <si>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</si>
  <si>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</si>
  <si>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</si>
  <si>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</si>
  <si>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</si>
  <si>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</si>
  <si>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</si>
  <si>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</si>
  <si>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</si>
  <si>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</si>
  <si>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</si>
  <si>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</si>
  <si>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</si>
  <si>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</si>
  <si>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</si>
  <si>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</si>
  <si>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</si>
  <si>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</si>
  <si>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</si>
  <si>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</si>
  <si>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</si>
  <si>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</si>
  <si>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</si>
  <si>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</si>
  <si>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</si>
  <si>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</si>
  <si>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</si>
  <si>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</si>
  <si>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94</t>
  </si>
  <si>
    <t>Alimentare cu gaze naturale in localitati</t>
  </si>
  <si>
    <t>70.02.07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</si>
  <si>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</si>
  <si>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</si>
  <si>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</si>
  <si>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</si>
  <si>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</si>
  <si>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</si>
  <si>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</si>
  <si>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</si>
  <si>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</si>
  <si>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99</t>
  </si>
  <si>
    <t>Salubritate</t>
  </si>
  <si>
    <t>74.02.05.01</t>
  </si>
  <si>
    <t>102</t>
  </si>
  <si>
    <t>Alte servicii în domeniul protectiei mediului</t>
  </si>
  <si>
    <t>74.02.50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</si>
  <si>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</si>
  <si>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</si>
  <si>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</si>
  <si>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</si>
  <si>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</si>
  <si>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</si>
  <si>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</si>
  <si>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</si>
  <si>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</si>
  <si>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</si>
  <si>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</si>
  <si>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</si>
  <si>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130</t>
  </si>
  <si>
    <t>Alte actiuni economice (cod 87.02.01+87.02.03 la 87.02.05+87.02.50)</t>
  </si>
  <si>
    <t>87.02</t>
  </si>
  <si>
    <t>135</t>
  </si>
  <si>
    <t>Alte actiuni economice</t>
  </si>
  <si>
    <t>87.02.50</t>
  </si>
  <si>
    <t>136</t>
  </si>
  <si>
    <t>VII. REZERVE, EXCEDENT / DEFICIT</t>
  </si>
  <si>
    <t>96.02</t>
  </si>
  <si>
    <t>139</t>
  </si>
  <si>
    <t xml:space="preserve">    Excedentul secţiunii de funcţionare</t>
  </si>
  <si>
    <t>98.02.96</t>
  </si>
  <si>
    <t>141</t>
  </si>
  <si>
    <t>DEFICIT          99.02.96 + 99.02.97</t>
  </si>
  <si>
    <t>99.02</t>
  </si>
  <si>
    <t>143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</si>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</sst>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D14+D21+D24+D43+D54</f>
        <v>1935100</v>
      </c>
      <c r="E13" s="11">
        <f>E14+E21+E24+E43+E54</f>
        <v>4713570</v>
      </c>
      <c r="F13" s="11">
        <f>F14+F21+F24+F43+F54</f>
        <v>6756900</v>
      </c>
      <c r="G13" s="11">
        <f>G14+G21+G24+G43+G54</f>
        <v>10668770</v>
      </c>
      <c r="H13" s="11">
        <f>H14+H21+H24+H43+H54</f>
        <v>10648254</v>
      </c>
      <c r="I13" s="11">
        <f>I14+I21+I24+I43+I54</f>
        <v>10316881</v>
      </c>
      <c r="J13" s="11">
        <f>J14+J21+J24+J43+J54</f>
        <v>9037480</v>
      </c>
      <c r="K13" s="11">
        <f>I13-J13</f>
        <v>1279401</v>
      </c>
      <c r="L13" s="11">
        <f>L14+L21+L24+L43+L54</f>
        <v>7091456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D15+D18</f>
        <v>0</v>
      </c>
      <c r="E14" s="11">
        <f>E15+E18</f>
        <v>0</v>
      </c>
      <c r="F14" s="11">
        <f>F15+F18</f>
        <v>2273000</v>
      </c>
      <c r="G14" s="11">
        <f>G15+G18</f>
        <v>2240000</v>
      </c>
      <c r="H14" s="11">
        <f>H15+H18</f>
        <v>2222940</v>
      </c>
      <c r="I14" s="11">
        <f>I15+I18</f>
        <v>2003875</v>
      </c>
      <c r="J14" s="11">
        <f>J15+J18</f>
        <v>1942450</v>
      </c>
      <c r="K14" s="11">
        <f>I14-J14</f>
        <v>61425</v>
      </c>
      <c r="L14" s="11">
        <f>L15+L18</f>
        <v>1963420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0</v>
      </c>
      <c r="E15" s="11">
        <f>E16</f>
        <v>0</v>
      </c>
      <c r="F15" s="11">
        <f>F16</f>
        <v>2201900</v>
      </c>
      <c r="G15" s="11">
        <f>G16</f>
        <v>2168900</v>
      </c>
      <c r="H15" s="11">
        <f>H16</f>
        <v>2163840</v>
      </c>
      <c r="I15" s="11">
        <f>I16</f>
        <v>1947022</v>
      </c>
      <c r="J15" s="11">
        <f>J16</f>
        <v>1885597</v>
      </c>
      <c r="K15" s="11">
        <f>I15-J15</f>
        <v>61425</v>
      </c>
      <c r="L15" s="11">
        <f>L16</f>
        <v>1905985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0</v>
      </c>
      <c r="E16" s="11">
        <f>E17</f>
        <v>0</v>
      </c>
      <c r="F16" s="11">
        <f>F17</f>
        <v>2201900</v>
      </c>
      <c r="G16" s="11">
        <f>G17</f>
        <v>2168900</v>
      </c>
      <c r="H16" s="11">
        <f>H17</f>
        <v>2163840</v>
      </c>
      <c r="I16" s="11">
        <f>I17</f>
        <v>1947022</v>
      </c>
      <c r="J16" s="11">
        <f>J17</f>
        <v>1885597</v>
      </c>
      <c r="K16" s="11">
        <f>I16-J16</f>
        <v>61425</v>
      </c>
      <c r="L16" s="11">
        <f>L17</f>
        <v>1905985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2201900</v>
      </c>
      <c r="G17" s="11">
        <v>2168900</v>
      </c>
      <c r="H17" s="11">
        <v>2163840</v>
      </c>
      <c r="I17" s="11">
        <v>1947022</v>
      </c>
      <c r="J17" s="11">
        <v>1885597</v>
      </c>
      <c r="K17" s="11">
        <f>I17-J17</f>
        <v>61425</v>
      </c>
      <c r="L17" s="11">
        <v>1905985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D19+D20</f>
        <v>0</v>
      </c>
      <c r="E18" s="11">
        <f>E19+E20</f>
        <v>0</v>
      </c>
      <c r="F18" s="11">
        <f>F19+F20</f>
        <v>71100</v>
      </c>
      <c r="G18" s="11">
        <f>G19+G20</f>
        <v>71100</v>
      </c>
      <c r="H18" s="11">
        <f>H19+H20</f>
        <v>59100</v>
      </c>
      <c r="I18" s="11">
        <f>I19+I20</f>
        <v>56853</v>
      </c>
      <c r="J18" s="11">
        <f>J19+J20</f>
        <v>56853</v>
      </c>
      <c r="K18" s="11">
        <f>I18-J18</f>
        <v>0</v>
      </c>
      <c r="L18" s="11">
        <f>L19+L20</f>
        <v>57435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12000</v>
      </c>
      <c r="G19" s="11">
        <v>12000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59100</v>
      </c>
      <c r="G20" s="11">
        <v>59100</v>
      </c>
      <c r="H20" s="11">
        <v>59100</v>
      </c>
      <c r="I20" s="11">
        <v>56853</v>
      </c>
      <c r="J20" s="11">
        <v>56853</v>
      </c>
      <c r="K20" s="11">
        <f>I20-J20</f>
        <v>0</v>
      </c>
      <c r="L20" s="11">
        <v>57435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10000</v>
      </c>
      <c r="E21" s="11">
        <f>+E22</f>
        <v>10000</v>
      </c>
      <c r="F21" s="11">
        <f>+F22</f>
        <v>22000</v>
      </c>
      <c r="G21" s="11">
        <f>+G22</f>
        <v>22500</v>
      </c>
      <c r="H21" s="11">
        <f>+H22</f>
        <v>22500</v>
      </c>
      <c r="I21" s="11">
        <f>+I22</f>
        <v>20000</v>
      </c>
      <c r="J21" s="11">
        <f>+J22</f>
        <v>0</v>
      </c>
      <c r="K21" s="11">
        <f>I21-J21</f>
        <v>20000</v>
      </c>
      <c r="L21" s="11">
        <f>+L22</f>
        <v>845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+D23</f>
        <v>10000</v>
      </c>
      <c r="E22" s="11">
        <f>+E23</f>
        <v>10000</v>
      </c>
      <c r="F22" s="11">
        <f>+F23</f>
        <v>22000</v>
      </c>
      <c r="G22" s="11">
        <f>+G23</f>
        <v>22500</v>
      </c>
      <c r="H22" s="11">
        <f>+H23</f>
        <v>22500</v>
      </c>
      <c r="I22" s="11">
        <f>+I23</f>
        <v>20000</v>
      </c>
      <c r="J22" s="11">
        <f>+J23</f>
        <v>0</v>
      </c>
      <c r="K22" s="11">
        <f>I22-J22</f>
        <v>20000</v>
      </c>
      <c r="L22" s="11">
        <f>+L23</f>
        <v>845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v>10000</v>
      </c>
      <c r="E23" s="11">
        <v>10000</v>
      </c>
      <c r="F23" s="11">
        <v>22000</v>
      </c>
      <c r="G23" s="11">
        <v>22500</v>
      </c>
      <c r="H23" s="11">
        <v>22500</v>
      </c>
      <c r="I23" s="11">
        <v>20000</v>
      </c>
      <c r="J23" s="11">
        <v>0</v>
      </c>
      <c r="K23" s="11">
        <f>I23-J23</f>
        <v>20000</v>
      </c>
      <c r="L23" s="11">
        <v>845</v>
      </c>
    </row>
    <row r="24" spans="1:12" s="6" customFormat="1" ht="22.5" x14ac:dyDescent="0.25">
      <c r="A24" s="10" t="s">
        <v>52</v>
      </c>
      <c r="B24" s="10" t="s">
        <v>53</v>
      </c>
      <c r="C24" s="10" t="s">
        <v>54</v>
      </c>
      <c r="D24" s="11">
        <f>D25+D29+D31+D37</f>
        <v>46000</v>
      </c>
      <c r="E24" s="11">
        <f>E25+E29+E31+E37</f>
        <v>1578759</v>
      </c>
      <c r="F24" s="11">
        <f>F25+F29+F31+F37</f>
        <v>2277800</v>
      </c>
      <c r="G24" s="11">
        <f>G25+G29+G31+G37</f>
        <v>4403359</v>
      </c>
      <c r="H24" s="11">
        <f>H25+H29+H31+H37</f>
        <v>4399903</v>
      </c>
      <c r="I24" s="11">
        <f>I25+I29+I31+I37</f>
        <v>4290095</v>
      </c>
      <c r="J24" s="11">
        <f>J25+J29+J31+J37</f>
        <v>3689806</v>
      </c>
      <c r="K24" s="11">
        <f>I24-J24</f>
        <v>600289</v>
      </c>
      <c r="L24" s="11">
        <f>L25+L29+L31+L37</f>
        <v>3720510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+D26+D28</f>
        <v>40000</v>
      </c>
      <c r="E25" s="11">
        <f>+E26+E28</f>
        <v>1391159</v>
      </c>
      <c r="F25" s="11">
        <f>+F26+F28</f>
        <v>272000</v>
      </c>
      <c r="G25" s="11">
        <f>+G26+G28</f>
        <v>1650959</v>
      </c>
      <c r="H25" s="11">
        <f>+H26+H28</f>
        <v>1647503</v>
      </c>
      <c r="I25" s="11">
        <f>+I26+I28</f>
        <v>1646524</v>
      </c>
      <c r="J25" s="11">
        <f>+J26+J28</f>
        <v>1338339</v>
      </c>
      <c r="K25" s="11">
        <f>I25-J25</f>
        <v>308185</v>
      </c>
      <c r="L25" s="11">
        <f>+L26+L28</f>
        <v>1363141</v>
      </c>
    </row>
    <row r="26" spans="1:12" s="6" customFormat="1" ht="22.5" x14ac:dyDescent="0.25">
      <c r="A26" s="10" t="s">
        <v>58</v>
      </c>
      <c r="B26" s="10" t="s">
        <v>59</v>
      </c>
      <c r="C26" s="10" t="s">
        <v>60</v>
      </c>
      <c r="D26" s="11">
        <f>D27</f>
        <v>0</v>
      </c>
      <c r="E26" s="11">
        <f>E27</f>
        <v>0</v>
      </c>
      <c r="F26" s="11">
        <f>F27</f>
        <v>202000</v>
      </c>
      <c r="G26" s="11">
        <f>G27</f>
        <v>215000</v>
      </c>
      <c r="H26" s="11">
        <f>H27</f>
        <v>211544</v>
      </c>
      <c r="I26" s="11">
        <f>I27</f>
        <v>210565</v>
      </c>
      <c r="J26" s="11">
        <f>J27</f>
        <v>204506</v>
      </c>
      <c r="K26" s="11">
        <f>I26-J26</f>
        <v>6059</v>
      </c>
      <c r="L26" s="11">
        <f>L27</f>
        <v>210585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202000</v>
      </c>
      <c r="G27" s="11">
        <v>215000</v>
      </c>
      <c r="H27" s="11">
        <v>211544</v>
      </c>
      <c r="I27" s="11">
        <v>210565</v>
      </c>
      <c r="J27" s="11">
        <v>204506</v>
      </c>
      <c r="K27" s="11">
        <f>I27-J27</f>
        <v>6059</v>
      </c>
      <c r="L27" s="11">
        <v>210585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v>40000</v>
      </c>
      <c r="E28" s="11">
        <v>1391159</v>
      </c>
      <c r="F28" s="11">
        <v>70000</v>
      </c>
      <c r="G28" s="11">
        <v>1435959</v>
      </c>
      <c r="H28" s="11">
        <v>1435959</v>
      </c>
      <c r="I28" s="11">
        <v>1435959</v>
      </c>
      <c r="J28" s="11">
        <v>1133833</v>
      </c>
      <c r="K28" s="11">
        <f>I28-J28</f>
        <v>302126</v>
      </c>
      <c r="L28" s="11">
        <v>1152556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f>+D30</f>
        <v>0</v>
      </c>
      <c r="E29" s="11">
        <f>+E30</f>
        <v>0</v>
      </c>
      <c r="F29" s="11">
        <f>+F30</f>
        <v>84600</v>
      </c>
      <c r="G29" s="11">
        <f>+G30</f>
        <v>84600</v>
      </c>
      <c r="H29" s="11">
        <f>+H30</f>
        <v>84600</v>
      </c>
      <c r="I29" s="11">
        <f>+I30</f>
        <v>72782</v>
      </c>
      <c r="J29" s="11">
        <f>+J30</f>
        <v>72782</v>
      </c>
      <c r="K29" s="11">
        <f>I29-J29</f>
        <v>0</v>
      </c>
      <c r="L29" s="11">
        <f>+L30</f>
        <v>51973</v>
      </c>
    </row>
    <row r="30" spans="1:12" s="6" customFormat="1" x14ac:dyDescent="0.25">
      <c r="A30" s="10" t="s">
        <v>70</v>
      </c>
      <c r="B30" s="10" t="s">
        <v>71</v>
      </c>
      <c r="C30" s="10" t="s">
        <v>72</v>
      </c>
      <c r="D30" s="11">
        <v>0</v>
      </c>
      <c r="E30" s="11">
        <v>0</v>
      </c>
      <c r="F30" s="11">
        <v>84600</v>
      </c>
      <c r="G30" s="11">
        <v>84600</v>
      </c>
      <c r="H30" s="11">
        <v>84600</v>
      </c>
      <c r="I30" s="11">
        <v>72782</v>
      </c>
      <c r="J30" s="11">
        <v>72782</v>
      </c>
      <c r="K30" s="11">
        <f>I30-J30</f>
        <v>0</v>
      </c>
      <c r="L30" s="11">
        <v>51973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f>D32+D35+D36</f>
        <v>6000</v>
      </c>
      <c r="E31" s="11">
        <f>E32+E35+E36</f>
        <v>6000</v>
      </c>
      <c r="F31" s="11">
        <f>F32+F35+F36</f>
        <v>149200</v>
      </c>
      <c r="G31" s="11">
        <f>G32+G35+G36</f>
        <v>184200</v>
      </c>
      <c r="H31" s="11">
        <f>H32+H35+H36</f>
        <v>184200</v>
      </c>
      <c r="I31" s="11">
        <f>I32+I35+I36</f>
        <v>182235</v>
      </c>
      <c r="J31" s="11">
        <f>J32+J35+J36</f>
        <v>176624</v>
      </c>
      <c r="K31" s="11">
        <f>I31-J31</f>
        <v>5611</v>
      </c>
      <c r="L31" s="11">
        <f>L32+L35+L36</f>
        <v>172819</v>
      </c>
    </row>
    <row r="32" spans="1:12" s="6" customFormat="1" ht="22.5" x14ac:dyDescent="0.25">
      <c r="A32" s="10" t="s">
        <v>76</v>
      </c>
      <c r="B32" s="10" t="s">
        <v>77</v>
      </c>
      <c r="C32" s="10" t="s">
        <v>78</v>
      </c>
      <c r="D32" s="11">
        <f>D33+D34</f>
        <v>6000</v>
      </c>
      <c r="E32" s="11">
        <f>E33+E34</f>
        <v>6000</v>
      </c>
      <c r="F32" s="11">
        <f>F33+F34</f>
        <v>79200</v>
      </c>
      <c r="G32" s="11">
        <f>G33+G34</f>
        <v>79200</v>
      </c>
      <c r="H32" s="11">
        <f>H33+H34</f>
        <v>79200</v>
      </c>
      <c r="I32" s="11">
        <f>I33+I34</f>
        <v>77235</v>
      </c>
      <c r="J32" s="11">
        <f>J33+J34</f>
        <v>76024</v>
      </c>
      <c r="K32" s="11">
        <f>I32-J32</f>
        <v>1211</v>
      </c>
      <c r="L32" s="11">
        <f>L33+L34</f>
        <v>72219</v>
      </c>
    </row>
    <row r="33" spans="1:12" s="6" customFormat="1" ht="22.5" x14ac:dyDescent="0.25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73200</v>
      </c>
      <c r="G33" s="11">
        <v>73200</v>
      </c>
      <c r="H33" s="11">
        <v>73200</v>
      </c>
      <c r="I33" s="11">
        <v>71235</v>
      </c>
      <c r="J33" s="11">
        <v>71235</v>
      </c>
      <c r="K33" s="11">
        <f>I33-J33</f>
        <v>0</v>
      </c>
      <c r="L33" s="11">
        <v>71990</v>
      </c>
    </row>
    <row r="34" spans="1:12" s="6" customFormat="1" x14ac:dyDescent="0.25">
      <c r="A34" s="10" t="s">
        <v>82</v>
      </c>
      <c r="B34" s="10" t="s">
        <v>83</v>
      </c>
      <c r="C34" s="10" t="s">
        <v>84</v>
      </c>
      <c r="D34" s="11">
        <v>6000</v>
      </c>
      <c r="E34" s="11">
        <v>6000</v>
      </c>
      <c r="F34" s="11">
        <v>6000</v>
      </c>
      <c r="G34" s="11">
        <v>6000</v>
      </c>
      <c r="H34" s="11">
        <v>6000</v>
      </c>
      <c r="I34" s="11">
        <v>6000</v>
      </c>
      <c r="J34" s="11">
        <v>4789</v>
      </c>
      <c r="K34" s="11">
        <f>I34-J34</f>
        <v>1211</v>
      </c>
      <c r="L34" s="11">
        <v>229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50000</v>
      </c>
      <c r="G35" s="11">
        <v>85000</v>
      </c>
      <c r="H35" s="11">
        <v>85000</v>
      </c>
      <c r="I35" s="11">
        <v>85000</v>
      </c>
      <c r="J35" s="11">
        <v>85000</v>
      </c>
      <c r="K35" s="11">
        <f>I35-J35</f>
        <v>0</v>
      </c>
      <c r="L35" s="11">
        <v>85000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20000</v>
      </c>
      <c r="G36" s="11">
        <v>20000</v>
      </c>
      <c r="H36" s="11">
        <v>20000</v>
      </c>
      <c r="I36" s="11">
        <v>20000</v>
      </c>
      <c r="J36" s="11">
        <v>15600</v>
      </c>
      <c r="K36" s="11">
        <f>I36-J36</f>
        <v>4400</v>
      </c>
      <c r="L36" s="11">
        <v>15600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+D38+D40+D41</f>
        <v>0</v>
      </c>
      <c r="E37" s="11">
        <f>+E38+E40+E41</f>
        <v>181600</v>
      </c>
      <c r="F37" s="11">
        <f>+F38+F40+F41</f>
        <v>1772000</v>
      </c>
      <c r="G37" s="11">
        <f>+G38+G40+G41</f>
        <v>2483600</v>
      </c>
      <c r="H37" s="11">
        <f>+H38+H40+H41</f>
        <v>2483600</v>
      </c>
      <c r="I37" s="11">
        <f>+I38+I40+I41</f>
        <v>2388554</v>
      </c>
      <c r="J37" s="11">
        <f>+J38+J40+J41</f>
        <v>2102061</v>
      </c>
      <c r="K37" s="11">
        <f>I37-J37</f>
        <v>286493</v>
      </c>
      <c r="L37" s="11">
        <f>+L38+L40+L41</f>
        <v>2132577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1712000</v>
      </c>
      <c r="G38" s="11">
        <f>G39</f>
        <v>2012000</v>
      </c>
      <c r="H38" s="11">
        <f>H39</f>
        <v>2012000</v>
      </c>
      <c r="I38" s="11">
        <f>I39</f>
        <v>1916954</v>
      </c>
      <c r="J38" s="11">
        <f>J39</f>
        <v>1823293</v>
      </c>
      <c r="K38" s="11">
        <f>I38-J38</f>
        <v>93661</v>
      </c>
      <c r="L38" s="11">
        <f>L39</f>
        <v>1853809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1712000</v>
      </c>
      <c r="G39" s="11">
        <v>2012000</v>
      </c>
      <c r="H39" s="11">
        <v>2012000</v>
      </c>
      <c r="I39" s="11">
        <v>1916954</v>
      </c>
      <c r="J39" s="11">
        <v>1823293</v>
      </c>
      <c r="K39" s="11">
        <f>I39-J39</f>
        <v>93661</v>
      </c>
      <c r="L39" s="11">
        <v>1853809</v>
      </c>
    </row>
    <row r="40" spans="1:12" s="6" customFormat="1" x14ac:dyDescent="0.25">
      <c r="A40" s="10" t="s">
        <v>100</v>
      </c>
      <c r="B40" s="10" t="s">
        <v>101</v>
      </c>
      <c r="C40" s="10" t="s">
        <v>102</v>
      </c>
      <c r="D40" s="11">
        <v>0</v>
      </c>
      <c r="E40" s="11">
        <v>181600</v>
      </c>
      <c r="F40" s="11">
        <v>0</v>
      </c>
      <c r="G40" s="11">
        <v>181600</v>
      </c>
      <c r="H40" s="11">
        <v>181600</v>
      </c>
      <c r="I40" s="11">
        <v>181600</v>
      </c>
      <c r="J40" s="11">
        <v>0</v>
      </c>
      <c r="K40" s="11">
        <f>I40-J40</f>
        <v>181600</v>
      </c>
      <c r="L40" s="11">
        <v>0</v>
      </c>
    </row>
    <row r="41" spans="1:12" s="6" customFormat="1" ht="22.5" x14ac:dyDescent="0.25">
      <c r="A41" s="10" t="s">
        <v>103</v>
      </c>
      <c r="B41" s="10" t="s">
        <v>104</v>
      </c>
      <c r="C41" s="10" t="s">
        <v>105</v>
      </c>
      <c r="D41" s="11">
        <f>D42</f>
        <v>0</v>
      </c>
      <c r="E41" s="11">
        <f>E42</f>
        <v>0</v>
      </c>
      <c r="F41" s="11">
        <f>F42</f>
        <v>60000</v>
      </c>
      <c r="G41" s="11">
        <f>G42</f>
        <v>290000</v>
      </c>
      <c r="H41" s="11">
        <f>H42</f>
        <v>290000</v>
      </c>
      <c r="I41" s="11">
        <f>I42</f>
        <v>290000</v>
      </c>
      <c r="J41" s="11">
        <f>J42</f>
        <v>278768</v>
      </c>
      <c r="K41" s="11">
        <f>I41-J41</f>
        <v>11232</v>
      </c>
      <c r="L41" s="11">
        <f>L42</f>
        <v>278768</v>
      </c>
    </row>
    <row r="42" spans="1:12" s="6" customFormat="1" x14ac:dyDescent="0.25">
      <c r="A42" s="10" t="s">
        <v>106</v>
      </c>
      <c r="B42" s="10" t="s">
        <v>107</v>
      </c>
      <c r="C42" s="10" t="s">
        <v>108</v>
      </c>
      <c r="D42" s="11">
        <v>0</v>
      </c>
      <c r="E42" s="11">
        <v>0</v>
      </c>
      <c r="F42" s="11">
        <v>60000</v>
      </c>
      <c r="G42" s="11">
        <v>290000</v>
      </c>
      <c r="H42" s="11">
        <v>290000</v>
      </c>
      <c r="I42" s="11">
        <v>290000</v>
      </c>
      <c r="J42" s="11">
        <v>278768</v>
      </c>
      <c r="K42" s="11">
        <f>I42-J42</f>
        <v>11232</v>
      </c>
      <c r="L42" s="11">
        <v>278768</v>
      </c>
    </row>
    <row r="43" spans="1:12" s="6" customFormat="1" ht="33" x14ac:dyDescent="0.25">
      <c r="A43" s="10" t="s">
        <v>109</v>
      </c>
      <c r="B43" s="10" t="s">
        <v>110</v>
      </c>
      <c r="C43" s="10" t="s">
        <v>111</v>
      </c>
      <c r="D43" s="11">
        <f>D44+D50</f>
        <v>357230</v>
      </c>
      <c r="E43" s="11">
        <f>E44+E50</f>
        <v>933620</v>
      </c>
      <c r="F43" s="11">
        <f>F44+F50</f>
        <v>602230</v>
      </c>
      <c r="G43" s="11">
        <f>G44+G50</f>
        <v>1194620</v>
      </c>
      <c r="H43" s="11">
        <f>H44+H50</f>
        <v>1194620</v>
      </c>
      <c r="I43" s="11">
        <f>I44+I50</f>
        <v>1194620</v>
      </c>
      <c r="J43" s="11">
        <f>J44+J50</f>
        <v>883600</v>
      </c>
      <c r="K43" s="11">
        <f>I43-J43</f>
        <v>311020</v>
      </c>
      <c r="L43" s="11">
        <f>L44+L50</f>
        <v>269892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+D45+D47+D48+D49</f>
        <v>357230</v>
      </c>
      <c r="E44" s="11">
        <f>+E45+E47+E48+E49</f>
        <v>443154</v>
      </c>
      <c r="F44" s="11">
        <f>+F45+F47+F48+F49</f>
        <v>407230</v>
      </c>
      <c r="G44" s="11">
        <f>+G45+G47+G48+G49</f>
        <v>509154</v>
      </c>
      <c r="H44" s="11">
        <f>+H45+H47+H48+H49</f>
        <v>509154</v>
      </c>
      <c r="I44" s="11">
        <f>+I45+I47+I48+I49</f>
        <v>509154</v>
      </c>
      <c r="J44" s="11">
        <f>+J45+J47+J48+J49</f>
        <v>476986</v>
      </c>
      <c r="K44" s="11">
        <f>I44-J44</f>
        <v>32168</v>
      </c>
      <c r="L44" s="11">
        <f>+L45+L47+L48+L49</f>
        <v>76740</v>
      </c>
    </row>
    <row r="45" spans="1:12" s="6" customFormat="1" ht="22.5" x14ac:dyDescent="0.25">
      <c r="A45" s="10" t="s">
        <v>115</v>
      </c>
      <c r="B45" s="10" t="s">
        <v>116</v>
      </c>
      <c r="C45" s="10" t="s">
        <v>117</v>
      </c>
      <c r="D45" s="11">
        <f>D46</f>
        <v>198430</v>
      </c>
      <c r="E45" s="11">
        <f>E46</f>
        <v>223430</v>
      </c>
      <c r="F45" s="11">
        <f>F46</f>
        <v>198430</v>
      </c>
      <c r="G45" s="11">
        <f>G46</f>
        <v>223430</v>
      </c>
      <c r="H45" s="11">
        <f>H46</f>
        <v>223430</v>
      </c>
      <c r="I45" s="11">
        <f>I46</f>
        <v>223430</v>
      </c>
      <c r="J45" s="11">
        <f>J46</f>
        <v>221580</v>
      </c>
      <c r="K45" s="11">
        <f>I45-J45</f>
        <v>1850</v>
      </c>
      <c r="L45" s="11">
        <f>L46</f>
        <v>0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198430</v>
      </c>
      <c r="E46" s="11">
        <v>223430</v>
      </c>
      <c r="F46" s="11">
        <v>198430</v>
      </c>
      <c r="G46" s="11">
        <v>223430</v>
      </c>
      <c r="H46" s="11">
        <v>223430</v>
      </c>
      <c r="I46" s="11">
        <v>223430</v>
      </c>
      <c r="J46" s="11">
        <v>221580</v>
      </c>
      <c r="K46" s="11">
        <f>I46-J46</f>
        <v>1850</v>
      </c>
      <c r="L46" s="11">
        <v>0</v>
      </c>
    </row>
    <row r="47" spans="1:12" s="6" customFormat="1" x14ac:dyDescent="0.25">
      <c r="A47" s="10" t="s">
        <v>121</v>
      </c>
      <c r="B47" s="10" t="s">
        <v>122</v>
      </c>
      <c r="C47" s="10" t="s">
        <v>123</v>
      </c>
      <c r="D47" s="11">
        <v>0</v>
      </c>
      <c r="E47" s="11">
        <v>0</v>
      </c>
      <c r="F47" s="11">
        <v>50000</v>
      </c>
      <c r="G47" s="11">
        <v>59500</v>
      </c>
      <c r="H47" s="11">
        <v>59500</v>
      </c>
      <c r="I47" s="11">
        <v>59500</v>
      </c>
      <c r="J47" s="11">
        <v>52147</v>
      </c>
      <c r="K47" s="11">
        <f>I47-J47</f>
        <v>7353</v>
      </c>
      <c r="L47" s="11">
        <v>48845</v>
      </c>
    </row>
    <row r="48" spans="1:12" s="6" customFormat="1" x14ac:dyDescent="0.25">
      <c r="A48" s="10" t="s">
        <v>124</v>
      </c>
      <c r="B48" s="10" t="s">
        <v>125</v>
      </c>
      <c r="C48" s="10" t="s">
        <v>126</v>
      </c>
      <c r="D48" s="11">
        <v>100000</v>
      </c>
      <c r="E48" s="11">
        <v>0</v>
      </c>
      <c r="F48" s="11">
        <v>100000</v>
      </c>
      <c r="G48" s="11">
        <v>0</v>
      </c>
      <c r="H48" s="11">
        <v>0</v>
      </c>
      <c r="I48" s="11">
        <v>0</v>
      </c>
      <c r="J48" s="11">
        <v>0</v>
      </c>
      <c r="K48" s="11">
        <f>I48-J48</f>
        <v>0</v>
      </c>
      <c r="L48" s="11">
        <v>0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v>58800</v>
      </c>
      <c r="E49" s="11">
        <v>219724</v>
      </c>
      <c r="F49" s="11">
        <v>58800</v>
      </c>
      <c r="G49" s="11">
        <v>226224</v>
      </c>
      <c r="H49" s="11">
        <v>226224</v>
      </c>
      <c r="I49" s="11">
        <v>226224</v>
      </c>
      <c r="J49" s="11">
        <v>203259</v>
      </c>
      <c r="K49" s="11">
        <f>I49-J49</f>
        <v>22965</v>
      </c>
      <c r="L49" s="11">
        <v>27895</v>
      </c>
    </row>
    <row r="50" spans="1:12" s="6" customFormat="1" ht="22.5" x14ac:dyDescent="0.25">
      <c r="A50" s="10" t="s">
        <v>130</v>
      </c>
      <c r="B50" s="10" t="s">
        <v>131</v>
      </c>
      <c r="C50" s="10" t="s">
        <v>132</v>
      </c>
      <c r="D50" s="11">
        <f>+D51+D53</f>
        <v>0</v>
      </c>
      <c r="E50" s="11">
        <f>+E51+E53</f>
        <v>490466</v>
      </c>
      <c r="F50" s="11">
        <f>+F51+F53</f>
        <v>195000</v>
      </c>
      <c r="G50" s="11">
        <f>+G51+G53</f>
        <v>685466</v>
      </c>
      <c r="H50" s="11">
        <f>+H51+H53</f>
        <v>685466</v>
      </c>
      <c r="I50" s="11">
        <f>+I51+I53</f>
        <v>685466</v>
      </c>
      <c r="J50" s="11">
        <f>+J51+J53</f>
        <v>406614</v>
      </c>
      <c r="K50" s="11">
        <f>I50-J50</f>
        <v>278852</v>
      </c>
      <c r="L50" s="11">
        <f>+L51+L53</f>
        <v>193152</v>
      </c>
    </row>
    <row r="51" spans="1:12" s="6" customFormat="1" ht="22.5" x14ac:dyDescent="0.25">
      <c r="A51" s="10" t="s">
        <v>133</v>
      </c>
      <c r="B51" s="10" t="s">
        <v>134</v>
      </c>
      <c r="C51" s="10" t="s">
        <v>135</v>
      </c>
      <c r="D51" s="11">
        <f>D52</f>
        <v>0</v>
      </c>
      <c r="E51" s="11">
        <f>E52</f>
        <v>0</v>
      </c>
      <c r="F51" s="11">
        <f>F52</f>
        <v>195000</v>
      </c>
      <c r="G51" s="11">
        <f>G52</f>
        <v>195000</v>
      </c>
      <c r="H51" s="11">
        <f>H52</f>
        <v>195000</v>
      </c>
      <c r="I51" s="11">
        <f>I52</f>
        <v>195000</v>
      </c>
      <c r="J51" s="11">
        <f>J52</f>
        <v>192509</v>
      </c>
      <c r="K51" s="11">
        <f>I51-J51</f>
        <v>2491</v>
      </c>
      <c r="L51" s="11">
        <f>L52</f>
        <v>192509</v>
      </c>
    </row>
    <row r="52" spans="1:12" s="6" customFormat="1" x14ac:dyDescent="0.25">
      <c r="A52" s="10" t="s">
        <v>136</v>
      </c>
      <c r="B52" s="10" t="s">
        <v>137</v>
      </c>
      <c r="C52" s="10" t="s">
        <v>138</v>
      </c>
      <c r="D52" s="11">
        <v>0</v>
      </c>
      <c r="E52" s="11">
        <v>0</v>
      </c>
      <c r="F52" s="11">
        <v>195000</v>
      </c>
      <c r="G52" s="11">
        <v>195000</v>
      </c>
      <c r="H52" s="11">
        <v>195000</v>
      </c>
      <c r="I52" s="11">
        <v>195000</v>
      </c>
      <c r="J52" s="11">
        <v>192509</v>
      </c>
      <c r="K52" s="11">
        <f>I52-J52</f>
        <v>2491</v>
      </c>
      <c r="L52" s="11">
        <v>192509</v>
      </c>
    </row>
    <row r="53" spans="1:12" s="6" customFormat="1" x14ac:dyDescent="0.25">
      <c r="A53" s="10" t="s">
        <v>139</v>
      </c>
      <c r="B53" s="10" t="s">
        <v>140</v>
      </c>
      <c r="C53" s="10" t="s">
        <v>141</v>
      </c>
      <c r="D53" s="11">
        <v>0</v>
      </c>
      <c r="E53" s="11">
        <v>490466</v>
      </c>
      <c r="F53" s="11">
        <v>0</v>
      </c>
      <c r="G53" s="11">
        <v>490466</v>
      </c>
      <c r="H53" s="11">
        <v>490466</v>
      </c>
      <c r="I53" s="11">
        <v>490466</v>
      </c>
      <c r="J53" s="11">
        <v>214105</v>
      </c>
      <c r="K53" s="11">
        <f>I53-J53</f>
        <v>276361</v>
      </c>
      <c r="L53" s="11">
        <v>643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+D55+D58</f>
        <v>1521870</v>
      </c>
      <c r="E54" s="11">
        <f>+E55+E58</f>
        <v>2191191</v>
      </c>
      <c r="F54" s="11">
        <f>+F55+F58</f>
        <v>1581870</v>
      </c>
      <c r="G54" s="11">
        <f>+G55+G58</f>
        <v>2808291</v>
      </c>
      <c r="H54" s="11">
        <f>+H55+H58</f>
        <v>2808291</v>
      </c>
      <c r="I54" s="11">
        <f>+I55+I58</f>
        <v>2808291</v>
      </c>
      <c r="J54" s="11">
        <f>+J55+J58</f>
        <v>2521624</v>
      </c>
      <c r="K54" s="11">
        <f>I54-J54</f>
        <v>286667</v>
      </c>
      <c r="L54" s="11">
        <f>+L55+L58</f>
        <v>1136789</v>
      </c>
    </row>
    <row r="55" spans="1:12" s="6" customFormat="1" ht="22.5" x14ac:dyDescent="0.25">
      <c r="A55" s="10" t="s">
        <v>145</v>
      </c>
      <c r="B55" s="10" t="s">
        <v>146</v>
      </c>
      <c r="C55" s="10" t="s">
        <v>147</v>
      </c>
      <c r="D55" s="11">
        <f>D56</f>
        <v>1321870</v>
      </c>
      <c r="E55" s="11">
        <f>E56</f>
        <v>1930691</v>
      </c>
      <c r="F55" s="11">
        <f>F56</f>
        <v>1381870</v>
      </c>
      <c r="G55" s="11">
        <f>G56</f>
        <v>2547791</v>
      </c>
      <c r="H55" s="11">
        <f>H56</f>
        <v>2547791</v>
      </c>
      <c r="I55" s="11">
        <f>I56</f>
        <v>2547791</v>
      </c>
      <c r="J55" s="11">
        <f>J56</f>
        <v>2328773</v>
      </c>
      <c r="K55" s="11">
        <f>I55-J55</f>
        <v>219018</v>
      </c>
      <c r="L55" s="11">
        <f>L56</f>
        <v>907170</v>
      </c>
    </row>
    <row r="56" spans="1:12" s="6" customFormat="1" ht="22.5" x14ac:dyDescent="0.25">
      <c r="A56" s="10" t="s">
        <v>148</v>
      </c>
      <c r="B56" s="10" t="s">
        <v>149</v>
      </c>
      <c r="C56" s="10" t="s">
        <v>150</v>
      </c>
      <c r="D56" s="11">
        <f>D57</f>
        <v>1321870</v>
      </c>
      <c r="E56" s="11">
        <f>E57</f>
        <v>1930691</v>
      </c>
      <c r="F56" s="11">
        <f>F57</f>
        <v>1381870</v>
      </c>
      <c r="G56" s="11">
        <f>G57</f>
        <v>2547791</v>
      </c>
      <c r="H56" s="11">
        <f>H57</f>
        <v>2547791</v>
      </c>
      <c r="I56" s="11">
        <f>I57</f>
        <v>2547791</v>
      </c>
      <c r="J56" s="11">
        <f>J57</f>
        <v>2328773</v>
      </c>
      <c r="K56" s="11">
        <f>I56-J56</f>
        <v>219018</v>
      </c>
      <c r="L56" s="11">
        <f>L57</f>
        <v>907170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1321870</v>
      </c>
      <c r="E57" s="11">
        <v>1930691</v>
      </c>
      <c r="F57" s="11">
        <v>1381870</v>
      </c>
      <c r="G57" s="11">
        <v>2547791</v>
      </c>
      <c r="H57" s="11">
        <v>2547791</v>
      </c>
      <c r="I57" s="11">
        <v>2547791</v>
      </c>
      <c r="J57" s="11">
        <v>2328773</v>
      </c>
      <c r="K57" s="11">
        <f>I57-J57</f>
        <v>219018</v>
      </c>
      <c r="L57" s="11">
        <v>907170</v>
      </c>
    </row>
    <row r="58" spans="1:12" s="6" customFormat="1" ht="22.5" x14ac:dyDescent="0.25">
      <c r="A58" s="10" t="s">
        <v>154</v>
      </c>
      <c r="B58" s="10" t="s">
        <v>155</v>
      </c>
      <c r="C58" s="10" t="s">
        <v>156</v>
      </c>
      <c r="D58" s="11">
        <f>+D59</f>
        <v>200000</v>
      </c>
      <c r="E58" s="11">
        <f>+E59</f>
        <v>260500</v>
      </c>
      <c r="F58" s="11">
        <f>+F59</f>
        <v>200000</v>
      </c>
      <c r="G58" s="11">
        <f>+G59</f>
        <v>260500</v>
      </c>
      <c r="H58" s="11">
        <f>+H59</f>
        <v>260500</v>
      </c>
      <c r="I58" s="11">
        <f>+I59</f>
        <v>260500</v>
      </c>
      <c r="J58" s="11">
        <f>+J59</f>
        <v>192851</v>
      </c>
      <c r="K58" s="11">
        <f>I58-J58</f>
        <v>67649</v>
      </c>
      <c r="L58" s="11">
        <f>+L59</f>
        <v>229619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200000</v>
      </c>
      <c r="E59" s="11">
        <v>260500</v>
      </c>
      <c r="F59" s="11">
        <v>200000</v>
      </c>
      <c r="G59" s="11">
        <v>260500</v>
      </c>
      <c r="H59" s="11">
        <v>260500</v>
      </c>
      <c r="I59" s="11">
        <v>260500</v>
      </c>
      <c r="J59" s="11">
        <v>192851</v>
      </c>
      <c r="K59" s="11">
        <f>I59-J59</f>
        <v>67649</v>
      </c>
      <c r="L59" s="11">
        <v>229619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-1513800</v>
      </c>
      <c r="G60" s="11">
        <v>-1513800</v>
      </c>
      <c r="H60" s="11">
        <v>0</v>
      </c>
      <c r="I60" s="11">
        <v>0</v>
      </c>
      <c r="J60" s="11">
        <v>-156837</v>
      </c>
      <c r="K60" s="11">
        <f>I60-J60</f>
        <v>156837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511108</v>
      </c>
      <c r="K61" s="11">
        <f>I61-J61</f>
        <v>-511108</v>
      </c>
      <c r="L61" s="11">
        <v>0</v>
      </c>
    </row>
    <row r="62" spans="1:12" s="6" customFormat="1" x14ac:dyDescent="0.25">
      <c r="A62" s="10" t="s">
        <v>166</v>
      </c>
      <c r="B62" s="10" t="s">
        <v>167</v>
      </c>
      <c r="C62" s="10" t="s">
        <v>168</v>
      </c>
      <c r="D62" s="11">
        <v>0</v>
      </c>
      <c r="E62" s="11">
        <v>0</v>
      </c>
      <c r="F62" s="11">
        <v>-1513800</v>
      </c>
      <c r="G62" s="11">
        <v>-1513800</v>
      </c>
      <c r="H62" s="11">
        <v>0</v>
      </c>
      <c r="I62" s="11">
        <v>0</v>
      </c>
      <c r="J62" s="11">
        <v>-156837</v>
      </c>
      <c r="K62" s="11">
        <f>I62-J62</f>
        <v>156837</v>
      </c>
      <c r="L62" s="11">
        <v>0</v>
      </c>
    </row>
    <row r="63" spans="1:12" s="6" customFormat="1" x14ac:dyDescent="0.25">
      <c r="A63" s="10" t="s">
        <v>169</v>
      </c>
      <c r="B63" s="10" t="s">
        <v>170</v>
      </c>
      <c r="C63" s="10" t="s">
        <v>171</v>
      </c>
      <c r="D63" s="11">
        <v>0</v>
      </c>
      <c r="E63" s="11">
        <v>0</v>
      </c>
      <c r="F63" s="11">
        <v>-1513800</v>
      </c>
      <c r="G63" s="11">
        <v>-1513800</v>
      </c>
      <c r="H63" s="11">
        <v>0</v>
      </c>
      <c r="I63" s="11">
        <v>0</v>
      </c>
      <c r="J63" s="11">
        <v>-667945</v>
      </c>
      <c r="K63" s="11">
        <f>I63-J63</f>
        <v>667945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172</v>
      </c>
      <c r="B65" s="13"/>
      <c r="C65" s="13"/>
      <c r="D65" s="13"/>
      <c r="E65" s="13" t="s">
        <v>174</v>
      </c>
      <c r="F65" s="13"/>
      <c r="G65" s="13"/>
      <c r="H65" s="13"/>
      <c r="I65" s="13" t="s">
        <v>175</v>
      </c>
      <c r="J65" s="13"/>
      <c r="K65" s="13"/>
      <c r="L65" s="13"/>
    </row>
    <row r="66" spans="1:12" x14ac:dyDescent="0.25">
      <c r="A66" s="3" t="s">
        <v>173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5">
    <mergeCell ref="L7:L11"/>
    <mergeCell ref="A65:D65"/>
    <mergeCell ref="A66:D66"/>
    <mergeCell ref="E65:H65"/>
    <mergeCell ref="E66:H66"/>
    <mergeCell ref="I65:L65"/>
    <mergeCell ref="I66:L66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2025-01-31T09:06:06Z</dcterms:created>
  <dcterms:modified xsi:type="dcterms:W3CDTF">2025-01-31T09:06:14Z</dcterms:modified>
</cp:coreProperties>
</file>