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DELENI\"/>
    </mc:Choice>
  </mc:AlternateContent>
  <bookViews>
    <workbookView xWindow="0" yWindow="0" windowWidth="7860" windowHeight="9435" firstSheet="1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/>
  <c r="D20" i="3"/>
  <c r="D19" i="3" s="1"/>
  <c r="D18" i="3" s="1"/>
  <c r="E20" i="3"/>
  <c r="E19" i="3" s="1"/>
  <c r="E18" i="3" s="1"/>
  <c r="G20" i="3"/>
  <c r="F20" i="3" s="1"/>
  <c r="K20" i="3" s="1"/>
  <c r="H20" i="3"/>
  <c r="H19" i="3" s="1"/>
  <c r="H18" i="3" s="1"/>
  <c r="I20" i="3"/>
  <c r="I19" i="3" s="1"/>
  <c r="I18" i="3" s="1"/>
  <c r="J20" i="3"/>
  <c r="J19" i="3" s="1"/>
  <c r="J18" i="3" s="1"/>
  <c r="F21" i="3"/>
  <c r="K21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/>
  <c r="D19" i="2"/>
  <c r="E19" i="2"/>
  <c r="G19" i="2"/>
  <c r="F19" i="2" s="1"/>
  <c r="K19" i="2" s="1"/>
  <c r="H19" i="2"/>
  <c r="I19" i="2"/>
  <c r="J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F33" i="2" s="1"/>
  <c r="K33" i="2" s="1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D49" i="2" s="1"/>
  <c r="E50" i="2"/>
  <c r="G50" i="2"/>
  <c r="H50" i="2"/>
  <c r="H49" i="2" s="1"/>
  <c r="I50" i="2"/>
  <c r="I49" i="2" s="1"/>
  <c r="J50" i="2"/>
  <c r="F51" i="2"/>
  <c r="K51" i="2"/>
  <c r="F52" i="2"/>
  <c r="K52" i="2"/>
  <c r="D54" i="2"/>
  <c r="D53" i="2" s="1"/>
  <c r="E54" i="2"/>
  <c r="E53" i="2" s="1"/>
  <c r="G54" i="2"/>
  <c r="G53" i="2" s="1"/>
  <c r="F53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D66" i="2"/>
  <c r="E66" i="2"/>
  <c r="G66" i="2"/>
  <c r="F66" i="2" s="1"/>
  <c r="K66" i="2" s="1"/>
  <c r="H66" i="2"/>
  <c r="I66" i="2"/>
  <c r="J66" i="2"/>
  <c r="F67" i="2"/>
  <c r="K67" i="2"/>
  <c r="D18" i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/>
  <c r="D43" i="1"/>
  <c r="D42" i="1" s="1"/>
  <c r="E43" i="1"/>
  <c r="E42" i="1" s="1"/>
  <c r="G43" i="1"/>
  <c r="G42" i="1" s="1"/>
  <c r="F42" i="1" s="1"/>
  <c r="K42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E50" i="1" s="1"/>
  <c r="G51" i="1"/>
  <c r="H51" i="1"/>
  <c r="I51" i="1"/>
  <c r="J51" i="1"/>
  <c r="J50" i="1" s="1"/>
  <c r="F52" i="1"/>
  <c r="K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/>
  <c r="D68" i="1"/>
  <c r="E68" i="1"/>
  <c r="G68" i="1"/>
  <c r="F68" i="1" s="1"/>
  <c r="K68" i="1" s="1"/>
  <c r="H68" i="1"/>
  <c r="I68" i="1"/>
  <c r="J68" i="1"/>
  <c r="F69" i="1"/>
  <c r="K69" i="1"/>
  <c r="H12" i="3" l="1"/>
  <c r="J12" i="3"/>
  <c r="E12" i="3"/>
  <c r="I12" i="3"/>
  <c r="D12" i="3"/>
  <c r="G15" i="3"/>
  <c r="G19" i="3"/>
  <c r="H44" i="2"/>
  <c r="E32" i="2"/>
  <c r="G49" i="2"/>
  <c r="F49" i="2" s="1"/>
  <c r="I32" i="2"/>
  <c r="D32" i="2"/>
  <c r="D14" i="2" s="1"/>
  <c r="D13" i="2" s="1"/>
  <c r="D12" i="2" s="1"/>
  <c r="J32" i="2"/>
  <c r="J49" i="2"/>
  <c r="J44" i="2" s="1"/>
  <c r="E49" i="2"/>
  <c r="E44" i="2" s="1"/>
  <c r="H32" i="2"/>
  <c r="H14" i="2" s="1"/>
  <c r="H13" i="2" s="1"/>
  <c r="H12" i="2" s="1"/>
  <c r="J14" i="2"/>
  <c r="E14" i="2"/>
  <c r="K53" i="2"/>
  <c r="I44" i="2"/>
  <c r="D44" i="2"/>
  <c r="I14" i="2"/>
  <c r="G62" i="2"/>
  <c r="G41" i="2"/>
  <c r="F41" i="2" s="1"/>
  <c r="K41" i="2" s="1"/>
  <c r="G37" i="2"/>
  <c r="F37" i="2" s="1"/>
  <c r="K37" i="2" s="1"/>
  <c r="G16" i="2"/>
  <c r="F54" i="2"/>
  <c r="K54" i="2" s="1"/>
  <c r="F50" i="2"/>
  <c r="K50" i="2" s="1"/>
  <c r="G46" i="2"/>
  <c r="G23" i="2"/>
  <c r="H50" i="1"/>
  <c r="H45" i="1"/>
  <c r="J33" i="1"/>
  <c r="J15" i="1" s="1"/>
  <c r="J14" i="1" s="1"/>
  <c r="E33" i="1"/>
  <c r="E15" i="1" s="1"/>
  <c r="E14" i="1" s="1"/>
  <c r="G50" i="1"/>
  <c r="F50" i="1" s="1"/>
  <c r="I33" i="1"/>
  <c r="D33" i="1"/>
  <c r="J45" i="1"/>
  <c r="E45" i="1"/>
  <c r="H33" i="1"/>
  <c r="H15" i="1" s="1"/>
  <c r="H14" i="1" s="1"/>
  <c r="I50" i="1"/>
  <c r="I45" i="1" s="1"/>
  <c r="D50" i="1"/>
  <c r="D45" i="1" s="1"/>
  <c r="F38" i="1"/>
  <c r="K38" i="1" s="1"/>
  <c r="I15" i="1"/>
  <c r="D15" i="1"/>
  <c r="G54" i="1"/>
  <c r="F54" i="1" s="1"/>
  <c r="K54" i="1" s="1"/>
  <c r="G17" i="1"/>
  <c r="F51" i="1"/>
  <c r="K51" i="1" s="1"/>
  <c r="F43" i="1"/>
  <c r="K43" i="1" s="1"/>
  <c r="F39" i="1"/>
  <c r="K39" i="1" s="1"/>
  <c r="G47" i="1"/>
  <c r="G33" i="1"/>
  <c r="F33" i="1" s="1"/>
  <c r="K33" i="1" s="1"/>
  <c r="G24" i="1"/>
  <c r="G63" i="1"/>
  <c r="F19" i="3" l="1"/>
  <c r="K19" i="3" s="1"/>
  <c r="G18" i="3"/>
  <c r="F18" i="3" s="1"/>
  <c r="K18" i="3" s="1"/>
  <c r="F15" i="3"/>
  <c r="K15" i="3" s="1"/>
  <c r="G14" i="3"/>
  <c r="F23" i="2"/>
  <c r="K23" i="2" s="1"/>
  <c r="G22" i="2"/>
  <c r="F22" i="2" s="1"/>
  <c r="K22" i="2" s="1"/>
  <c r="G61" i="2"/>
  <c r="F61" i="2" s="1"/>
  <c r="K61" i="2" s="1"/>
  <c r="F62" i="2"/>
  <c r="K62" i="2" s="1"/>
  <c r="K49" i="2"/>
  <c r="G32" i="2"/>
  <c r="F32" i="2" s="1"/>
  <c r="K32" i="2" s="1"/>
  <c r="F16" i="2"/>
  <c r="K16" i="2" s="1"/>
  <c r="G15" i="2"/>
  <c r="F46" i="2"/>
  <c r="K46" i="2" s="1"/>
  <c r="G45" i="2"/>
  <c r="I13" i="2"/>
  <c r="I12" i="2" s="1"/>
  <c r="E13" i="2"/>
  <c r="E12" i="2" s="1"/>
  <c r="J13" i="2"/>
  <c r="J12" i="2" s="1"/>
  <c r="E12" i="1"/>
  <c r="E13" i="1"/>
  <c r="J12" i="1"/>
  <c r="J13" i="1"/>
  <c r="H12" i="1"/>
  <c r="H13" i="1"/>
  <c r="F24" i="1"/>
  <c r="K24" i="1" s="1"/>
  <c r="G23" i="1"/>
  <c r="F23" i="1" s="1"/>
  <c r="K23" i="1" s="1"/>
  <c r="D14" i="1"/>
  <c r="I14" i="1"/>
  <c r="F17" i="1"/>
  <c r="K17" i="1" s="1"/>
  <c r="G16" i="1"/>
  <c r="K50" i="1"/>
  <c r="F47" i="1"/>
  <c r="K47" i="1" s="1"/>
  <c r="G46" i="1"/>
  <c r="F63" i="1"/>
  <c r="K63" i="1" s="1"/>
  <c r="G62" i="1"/>
  <c r="F62" i="1" s="1"/>
  <c r="K62" i="1" s="1"/>
  <c r="G13" i="3" l="1"/>
  <c r="F14" i="3"/>
  <c r="K14" i="3" s="1"/>
  <c r="F15" i="2"/>
  <c r="K15" i="2" s="1"/>
  <c r="G14" i="2"/>
  <c r="F45" i="2"/>
  <c r="K45" i="2" s="1"/>
  <c r="G44" i="2"/>
  <c r="F44" i="2" s="1"/>
  <c r="K44" i="2" s="1"/>
  <c r="G15" i="1"/>
  <c r="F16" i="1"/>
  <c r="K16" i="1" s="1"/>
  <c r="F46" i="1"/>
  <c r="K46" i="1" s="1"/>
  <c r="G45" i="1"/>
  <c r="F45" i="1" s="1"/>
  <c r="K45" i="1" s="1"/>
  <c r="I12" i="1"/>
  <c r="I13" i="1"/>
  <c r="D12" i="1"/>
  <c r="D13" i="1"/>
  <c r="F13" i="3" l="1"/>
  <c r="K13" i="3" s="1"/>
  <c r="G12" i="3"/>
  <c r="F12" i="3" s="1"/>
  <c r="K12" i="3" s="1"/>
  <c r="F14" i="2"/>
  <c r="K14" i="2" s="1"/>
  <c r="G13" i="2"/>
  <c r="F15" i="1"/>
  <c r="K15" i="1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<sst xmlns="http://schemas.openxmlformats.org/spreadsheetml/2006/main" count="444" uniqueCount="235">
  <si>
    <t>CENTRALIZAT</t>
  </si>
  <si>
    <t>CUI: 3394252</t>
  </si>
  <si>
    <t xml:space="preserve"> Anexa 12</t>
  </si>
  <si>
    <t>Cont de executie - Venituri - Bugetul local</t>
  </si>
  <si>
    <t>Trimestrul: 1,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</si>
  <si>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</si>
  <si>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</si>
  <si>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</si>
  <si>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</si>
  <si>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</si>
  <si>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</si>
  <si>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</si>
  <si>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</si>
  <si>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</si>
  <si>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</si>
  <si>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</si>
  <si>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</si>
  <si>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</si>
  <si>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</si>
  <si>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</si>
  <si>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</si>
  <si>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</si>
  <si>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</si>
  <si>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</si>
  <si>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</si>
  <si>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</si>
  <si>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</si>
  <si>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</si>
  <si>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</si>
  <si>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</si>
  <si>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</si>
  <si>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</si>
  <si>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</si>
  <si>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</si>
  <si>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</si>
  <si>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</si>
  <si>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</si>
  <si>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</si>
  <si>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</si>
  <si>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</si>
  <si>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</si>
  <si>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</si>
  <si>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</si>
  <si>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</si>
  <si>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</si>
  <si>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</si>
  <si>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</si>
  <si>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</si>
  <si>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</si>
  <si>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</si>
  <si>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</si>
  <si>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</si>
  <si>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</si>
  <si>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</si>
  <si>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</si>
  <si>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</si>
  <si>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</si>
  <si>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</si>
  <si>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</si>
  <si>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</si>
  <si>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</si>
  <si>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</si>
  <si>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</si>
  <si>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</si>
  <si>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</si>
  <si>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</si>
  <si>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</si>
  <si>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</si>
  <si>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</si>
  <si>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</si>
  <si>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</si>
  <si>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</si>
  <si>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</si>
  <si>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</si>
  <si>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</si>
  <si>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</si>
  <si>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</si>
  <si>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</si>
  <si>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</si>
  <si>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</si>
  <si>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</si>
  <si>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</si>
  <si>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</si>
  <si>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</si>
  <si>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</si>
  <si>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</si>
  <si>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</si>
  <si>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</si>
  <si>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</si>
  <si>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</si>
  <si>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</si>
  <si>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</si>
  <si>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</si>
  <si>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</si>
  <si>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</si>
  <si>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</si>
  <si>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</si>
  <si>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</si>
  <si>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</si>
  <si>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</si>
  <si>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</si>
  <si>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</si>
  <si>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</si>
  <si>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</si>
  <si>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</si>
  <si>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</si>
  <si>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</si>
  <si>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</si>
  <si>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</si>
  <si>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</si>
  <si>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</si>
  <si>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</si>
  <si>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</si>
  <si>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</si>
  <si>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</si>
  <si>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</si>
  <si>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</si>
  <si>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</si>
  <si>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</si>
  <si>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</si>
  <si>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</si>
  <si>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</si>
  <si>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</si>
  <si>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</si>
  <si>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</si>
  <si>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</si>
  <si>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</si>
  <si>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</si>
  <si>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</si>
  <si>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</si>
  <si>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</si>
  <si>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</si>
  <si>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</si>
  <si>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</si>
  <si>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</si>
  <si>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</si>
  <si>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</si>
  <si>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</si>
  <si>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</si>
  <si>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</si>
  <si>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</si>
  <si>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</si>
  <si>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</si>
  <si>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</si>
  <si>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</si>
  <si>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</si>
  <si>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</si>
  <si>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</si>
  <si>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</si>
  <si>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</si>
  <si>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</si>
  <si>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</si>
  <si>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</si>
  <si>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</si>
  <si>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</si>
  <si>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</si>
  <si>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</si>
  <si>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</si>
  <si>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</si>
  <si>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</si>
  <si>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</si>
  <si>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</si>
  <si>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</si>
  <si>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</si>
  <si>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</si>
  <si>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</si>
  <si>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</si>
  <si>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</si>
  <si>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</si>
  <si>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</si>
  <si>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</si>
  <si>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</si>
  <si>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</si>
  <si>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</si>
  <si>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</si>
  <si>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</si>
  <si>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</si>
  <si>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</si>
  <si>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</si>
  <si>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176</t>
  </si>
  <si>
    <t>Subventii pentru acordarea ajutorului pentru incalzirea locuintei si a suplimentului de energie alocate pentru consumul de combustibili solizi si/sau petrolieri</t>
  </si>
  <si>
    <t>42.02.34</t>
  </si>
  <si>
    <t>181</t>
  </si>
  <si>
    <t>Subventii din bugetul de stat pentru finantarea sanatatii</t>
  </si>
  <si>
    <t>42.02.41</t>
  </si>
  <si>
    <t>200</t>
  </si>
  <si>
    <t>Finantarea programelor nationale de dezvoltare locala</t>
  </si>
  <si>
    <t>42.02.65</t>
  </si>
  <si>
    <t>234</t>
  </si>
  <si>
    <t>Subventii de la alte administratii (cod. 43.02.01+43.02.04+43.02.07+43.02.08+43.02.20+43.02.21)</t>
  </si>
  <si>
    <t>43.02</t>
  </si>
  <si>
    <t>245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</si>
  <si>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</si>
  <si>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</si>
  <si>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</si>
  <si>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ESANU DORU</t>
  </si>
  <si>
    <t xml:space="preserve">CONTABIL </t>
  </si>
  <si>
    <t/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</si>
  <si>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</si>
  <si>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</si>
  <si>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</si>
  <si>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</si>
  <si>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</si>
  <si>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</si>
  <si>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</si>
  <si>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</si>
  <si>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</si>
  <si>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</si>
  <si>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51</t>
  </si>
  <si>
    <t>52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</si>
  <si>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</si>
  <si>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</si>
  <si>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</si>
  <si>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</si>
  <si>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</si>
  <si>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</si>
  <si>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</si>
  <si>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</si>
  <si>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</si>
  <si>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</si>
  <si>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</si>
  <si>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</si>
  <si>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</si>
  <si>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</si>
  <si>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</si>
  <si>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</si>
  <si>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125</t>
  </si>
  <si>
    <t>129</t>
  </si>
  <si>
    <t>148</t>
  </si>
  <si>
    <t>156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</si>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</sst>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33" x14ac:dyDescent="0.25">
      <c r="A12" s="10" t="s">
        <v>20</v>
      </c>
      <c r="B12" s="10" t="s">
        <v>21</v>
      </c>
      <c r="C12" s="10" t="s">
        <v>22</v>
      </c>
      <c r="D12" s="11">
        <f>D14+D62</f>
        <v>4786100</v>
      </c>
      <c r="E12" s="11">
        <f>E14+E62</f>
        <v>1479300</v>
      </c>
      <c r="F12" s="11">
        <f>G12+H12</f>
        <v>3693815</v>
      </c>
      <c r="G12" s="11">
        <f>G14+G62</f>
        <v>1970157</v>
      </c>
      <c r="H12" s="11">
        <f>H14+H62</f>
        <v>1723658</v>
      </c>
      <c r="I12" s="11">
        <f>I14+I62</f>
        <v>1395071</v>
      </c>
      <c r="J12" s="11">
        <f>J14+J62</f>
        <v>42459</v>
      </c>
      <c r="K12" s="11">
        <f>F12-I12-J12</f>
        <v>2256285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D14-D34</f>
        <v>1219100</v>
      </c>
      <c r="E13" s="11">
        <f>E14-E34</f>
        <v>401300</v>
      </c>
      <c r="F13" s="11">
        <f>G13+H13</f>
        <v>2739759</v>
      </c>
      <c r="G13" s="11">
        <f>G14-G34</f>
        <v>1970157</v>
      </c>
      <c r="H13" s="11">
        <f>H14-H34</f>
        <v>769602</v>
      </c>
      <c r="I13" s="11">
        <f>I14-I34</f>
        <v>441015</v>
      </c>
      <c r="J13" s="11">
        <f>J14-J34</f>
        <v>42459</v>
      </c>
      <c r="K13" s="11">
        <f>F13-I13-J13</f>
        <v>2256285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D15+D45</f>
        <v>4513100</v>
      </c>
      <c r="E14" s="11">
        <f>E15+E45</f>
        <v>1254300</v>
      </c>
      <c r="F14" s="11">
        <f>G14+H14</f>
        <v>3582759</v>
      </c>
      <c r="G14" s="11">
        <f>G15+G45</f>
        <v>1970157</v>
      </c>
      <c r="H14" s="11">
        <f>H15+H45</f>
        <v>1612602</v>
      </c>
      <c r="I14" s="11">
        <f>I15+I45</f>
        <v>1284015</v>
      </c>
      <c r="J14" s="11">
        <f>J15+J45</f>
        <v>42459</v>
      </c>
      <c r="K14" s="11">
        <f>F14-I14-J14</f>
        <v>2256285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D16+D23+D33+D42</f>
        <v>4201000</v>
      </c>
      <c r="E15" s="11">
        <f>E16+E23+E33+E42</f>
        <v>1119000</v>
      </c>
      <c r="F15" s="11">
        <f>G15+H15</f>
        <v>2445770</v>
      </c>
      <c r="G15" s="11">
        <f>G16+G23+G33+G42</f>
        <v>1100265</v>
      </c>
      <c r="H15" s="11">
        <f>H16+H23+H33+H42</f>
        <v>1345505</v>
      </c>
      <c r="I15" s="11">
        <f>I16+I23+I33+I42</f>
        <v>1148417</v>
      </c>
      <c r="J15" s="11">
        <f>J16+J23+J33+J42</f>
        <v>25476</v>
      </c>
      <c r="K15" s="11">
        <f>F15-I15-J15</f>
        <v>1271877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561000</v>
      </c>
      <c r="E16" s="11">
        <f>+E17</f>
        <v>140000</v>
      </c>
      <c r="F16" s="11">
        <f>G16+H16</f>
        <v>110307</v>
      </c>
      <c r="G16" s="11">
        <f>+G17</f>
        <v>0</v>
      </c>
      <c r="H16" s="11">
        <f>+H17</f>
        <v>110307</v>
      </c>
      <c r="I16" s="11">
        <f>+I17</f>
        <v>110307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561000</v>
      </c>
      <c r="E17" s="11">
        <f>E18+E20</f>
        <v>140000</v>
      </c>
      <c r="F17" s="11">
        <f>G17+H17</f>
        <v>110307</v>
      </c>
      <c r="G17" s="11">
        <f>G18+G20</f>
        <v>0</v>
      </c>
      <c r="H17" s="11">
        <f>H18+H20</f>
        <v>110307</v>
      </c>
      <c r="I17" s="11">
        <f>I18+I20</f>
        <v>110307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2505</v>
      </c>
      <c r="G18" s="11">
        <f>+G19</f>
        <v>0</v>
      </c>
      <c r="H18" s="11">
        <f>+H19</f>
        <v>2505</v>
      </c>
      <c r="I18" s="11">
        <f>+I19</f>
        <v>2505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2505</v>
      </c>
      <c r="G19" s="11">
        <v>0</v>
      </c>
      <c r="H19" s="11">
        <v>2505</v>
      </c>
      <c r="I19" s="11">
        <v>2505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561000</v>
      </c>
      <c r="E20" s="11">
        <f>E21+E22</f>
        <v>140000</v>
      </c>
      <c r="F20" s="11">
        <f>G20+H20</f>
        <v>107802</v>
      </c>
      <c r="G20" s="11">
        <f>G21+G22</f>
        <v>0</v>
      </c>
      <c r="H20" s="11">
        <f>H21+H22</f>
        <v>107802</v>
      </c>
      <c r="I20" s="11">
        <f>I21+I22</f>
        <v>107802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349000</v>
      </c>
      <c r="E21" s="11">
        <v>87000</v>
      </c>
      <c r="F21" s="11">
        <f>G21+H21</f>
        <v>55763</v>
      </c>
      <c r="G21" s="11">
        <v>0</v>
      </c>
      <c r="H21" s="11">
        <v>55763</v>
      </c>
      <c r="I21" s="11">
        <v>55763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212000</v>
      </c>
      <c r="E22" s="11">
        <v>53000</v>
      </c>
      <c r="F22" s="11">
        <f>G22+H22</f>
        <v>52039</v>
      </c>
      <c r="G22" s="11">
        <v>0</v>
      </c>
      <c r="H22" s="11">
        <v>52039</v>
      </c>
      <c r="I22" s="11">
        <v>52039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256000</v>
      </c>
      <c r="E23" s="11">
        <f>E24</f>
        <v>101000</v>
      </c>
      <c r="F23" s="11">
        <f>G23+H23</f>
        <v>1152796</v>
      </c>
      <c r="G23" s="11">
        <f>G24</f>
        <v>883019</v>
      </c>
      <c r="H23" s="11">
        <f>H24</f>
        <v>269777</v>
      </c>
      <c r="I23" s="11">
        <f>I24</f>
        <v>145726</v>
      </c>
      <c r="J23" s="11">
        <f>J24</f>
        <v>14881</v>
      </c>
      <c r="K23" s="11">
        <f>F23-I23-J23</f>
        <v>992189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</f>
        <v>256000</v>
      </c>
      <c r="E24" s="11">
        <f>E25+E28+E32</f>
        <v>101000</v>
      </c>
      <c r="F24" s="11">
        <f>G24+H24</f>
        <v>1152796</v>
      </c>
      <c r="G24" s="11">
        <f>G25+G28+G32</f>
        <v>883019</v>
      </c>
      <c r="H24" s="11">
        <f>H25+H28+H32</f>
        <v>269777</v>
      </c>
      <c r="I24" s="11">
        <f>I25+I28+I32</f>
        <v>145726</v>
      </c>
      <c r="J24" s="11">
        <f>J25+J28+J32</f>
        <v>14881</v>
      </c>
      <c r="K24" s="11">
        <f>F24-I24-J24</f>
        <v>992189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60000</v>
      </c>
      <c r="E25" s="11">
        <f>E26+E27</f>
        <v>25000</v>
      </c>
      <c r="F25" s="11">
        <f>G25+H25</f>
        <v>111846</v>
      </c>
      <c r="G25" s="11">
        <f>G26+G27</f>
        <v>66279</v>
      </c>
      <c r="H25" s="11">
        <f>H26+H27</f>
        <v>45567</v>
      </c>
      <c r="I25" s="11">
        <f>I26+I27</f>
        <v>21269</v>
      </c>
      <c r="J25" s="11">
        <f>J26+J27</f>
        <v>2137</v>
      </c>
      <c r="K25" s="11">
        <f>F25-I25-J25</f>
        <v>88440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40000</v>
      </c>
      <c r="E26" s="11">
        <v>15000</v>
      </c>
      <c r="F26" s="11">
        <f>G26+H26</f>
        <v>84502</v>
      </c>
      <c r="G26" s="11">
        <v>50306</v>
      </c>
      <c r="H26" s="11">
        <v>34196</v>
      </c>
      <c r="I26" s="11">
        <v>19204</v>
      </c>
      <c r="J26" s="11">
        <v>2118</v>
      </c>
      <c r="K26" s="11">
        <f>F26-I26-J26</f>
        <v>63180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20000</v>
      </c>
      <c r="E27" s="11">
        <v>10000</v>
      </c>
      <c r="F27" s="11">
        <f>G27+H27</f>
        <v>27344</v>
      </c>
      <c r="G27" s="11">
        <v>15973</v>
      </c>
      <c r="H27" s="11">
        <v>11371</v>
      </c>
      <c r="I27" s="11">
        <v>2065</v>
      </c>
      <c r="J27" s="11">
        <v>19</v>
      </c>
      <c r="K27" s="11">
        <f>F27-I27-J27</f>
        <v>25260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191000</v>
      </c>
      <c r="E28" s="11">
        <f>E29+E30+E31</f>
        <v>71000</v>
      </c>
      <c r="F28" s="11">
        <f>G28+H28</f>
        <v>1038351</v>
      </c>
      <c r="G28" s="11">
        <f>G29+G30+G31</f>
        <v>816740</v>
      </c>
      <c r="H28" s="11">
        <f>H29+H30+H31</f>
        <v>221611</v>
      </c>
      <c r="I28" s="11">
        <f>I29+I30+I31</f>
        <v>121858</v>
      </c>
      <c r="J28" s="11">
        <f>J29+J30+J31</f>
        <v>12744</v>
      </c>
      <c r="K28" s="11">
        <f>F28-I28-J28</f>
        <v>903749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60000</v>
      </c>
      <c r="E29" s="11">
        <v>20000</v>
      </c>
      <c r="F29" s="11">
        <f>G29+H29</f>
        <v>224024</v>
      </c>
      <c r="G29" s="11">
        <v>161627</v>
      </c>
      <c r="H29" s="11">
        <v>62397</v>
      </c>
      <c r="I29" s="11">
        <v>33799</v>
      </c>
      <c r="J29" s="11">
        <v>5018</v>
      </c>
      <c r="K29" s="11">
        <f>F29-I29-J29</f>
        <v>185207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1000</v>
      </c>
      <c r="E30" s="11">
        <v>1000</v>
      </c>
      <c r="F30" s="11">
        <f>G30+H30</f>
        <v>2917</v>
      </c>
      <c r="G30" s="11">
        <v>536</v>
      </c>
      <c r="H30" s="11">
        <v>2381</v>
      </c>
      <c r="I30" s="11">
        <v>219</v>
      </c>
      <c r="J30" s="11">
        <v>255</v>
      </c>
      <c r="K30" s="11">
        <f>F30-I30-J30</f>
        <v>2443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130000</v>
      </c>
      <c r="E31" s="11">
        <v>50000</v>
      </c>
      <c r="F31" s="11">
        <f>G31+H31</f>
        <v>811410</v>
      </c>
      <c r="G31" s="11">
        <v>654577</v>
      </c>
      <c r="H31" s="11">
        <v>156833</v>
      </c>
      <c r="I31" s="11">
        <v>87840</v>
      </c>
      <c r="J31" s="11">
        <v>7471</v>
      </c>
      <c r="K31" s="11">
        <f>F31-I31-J31</f>
        <v>716099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5000</v>
      </c>
      <c r="E32" s="11">
        <v>5000</v>
      </c>
      <c r="F32" s="11">
        <f>G32+H32</f>
        <v>2599</v>
      </c>
      <c r="G32" s="11">
        <v>0</v>
      </c>
      <c r="H32" s="11">
        <v>2599</v>
      </c>
      <c r="I32" s="11">
        <v>2599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3377000</v>
      </c>
      <c r="E33" s="11">
        <f>E34+E38</f>
        <v>876000</v>
      </c>
      <c r="F33" s="11">
        <f>G33+H33</f>
        <v>1180619</v>
      </c>
      <c r="G33" s="11">
        <f>G34+G38</f>
        <v>216944</v>
      </c>
      <c r="H33" s="11">
        <f>H34+H38</f>
        <v>963675</v>
      </c>
      <c r="I33" s="11">
        <f>I34+I38</f>
        <v>890638</v>
      </c>
      <c r="J33" s="11">
        <f>J34+J38</f>
        <v>10595</v>
      </c>
      <c r="K33" s="11">
        <f>F33-I33-J33</f>
        <v>279386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3294000</v>
      </c>
      <c r="E34" s="11">
        <f>+E35+E36+E37</f>
        <v>853000</v>
      </c>
      <c r="F34" s="11">
        <f>G34+H34</f>
        <v>843000</v>
      </c>
      <c r="G34" s="11">
        <f>+G35+G36+G37</f>
        <v>0</v>
      </c>
      <c r="H34" s="11">
        <f>+H35+H36+H37</f>
        <v>843000</v>
      </c>
      <c r="I34" s="11">
        <f>+I35+I36+I37</f>
        <v>843000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2062000</v>
      </c>
      <c r="E35" s="11">
        <v>545000</v>
      </c>
      <c r="F35" s="11">
        <f>G35+H35</f>
        <v>545000</v>
      </c>
      <c r="G35" s="11">
        <v>0</v>
      </c>
      <c r="H35" s="11">
        <v>545000</v>
      </c>
      <c r="I35" s="11">
        <v>545000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40000</v>
      </c>
      <c r="E36" s="11">
        <v>10000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1192000</v>
      </c>
      <c r="E37" s="11">
        <v>298000</v>
      </c>
      <c r="F37" s="11">
        <f>G37+H37</f>
        <v>298000</v>
      </c>
      <c r="G37" s="11">
        <v>0</v>
      </c>
      <c r="H37" s="11">
        <v>298000</v>
      </c>
      <c r="I37" s="11">
        <v>298000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</f>
        <v>83000</v>
      </c>
      <c r="E38" s="11">
        <f>E39</f>
        <v>23000</v>
      </c>
      <c r="F38" s="11">
        <f>G38+H38</f>
        <v>337619</v>
      </c>
      <c r="G38" s="11">
        <f>G39</f>
        <v>216944</v>
      </c>
      <c r="H38" s="11">
        <f>H39</f>
        <v>120675</v>
      </c>
      <c r="I38" s="11">
        <f>I39</f>
        <v>47638</v>
      </c>
      <c r="J38" s="11">
        <f>J39</f>
        <v>10595</v>
      </c>
      <c r="K38" s="11">
        <f>F38-I38-J38</f>
        <v>279386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83000</v>
      </c>
      <c r="E39" s="11">
        <f>E40+E41</f>
        <v>23000</v>
      </c>
      <c r="F39" s="11">
        <f>G39+H39</f>
        <v>337619</v>
      </c>
      <c r="G39" s="11">
        <f>G40+G41</f>
        <v>216944</v>
      </c>
      <c r="H39" s="11">
        <f>H40+H41</f>
        <v>120675</v>
      </c>
      <c r="I39" s="11">
        <f>I40+I41</f>
        <v>47638</v>
      </c>
      <c r="J39" s="11">
        <f>J40+J41</f>
        <v>10595</v>
      </c>
      <c r="K39" s="11">
        <f>F39-I39-J39</f>
        <v>279386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80000</v>
      </c>
      <c r="E40" s="11">
        <v>20000</v>
      </c>
      <c r="F40" s="11">
        <f>G40+H40</f>
        <v>325735</v>
      </c>
      <c r="G40" s="11">
        <v>208939</v>
      </c>
      <c r="H40" s="11">
        <v>116796</v>
      </c>
      <c r="I40" s="11">
        <v>44544</v>
      </c>
      <c r="J40" s="11">
        <v>10436</v>
      </c>
      <c r="K40" s="11">
        <f>F40-I40-J40</f>
        <v>270755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3000</v>
      </c>
      <c r="E41" s="11">
        <v>3000</v>
      </c>
      <c r="F41" s="11">
        <f>G41+H41</f>
        <v>11884</v>
      </c>
      <c r="G41" s="11">
        <v>8005</v>
      </c>
      <c r="H41" s="11">
        <v>3879</v>
      </c>
      <c r="I41" s="11">
        <v>3094</v>
      </c>
      <c r="J41" s="11">
        <v>159</v>
      </c>
      <c r="K41" s="11">
        <f>F41-I41-J41</f>
        <v>8631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f>D43</f>
        <v>7000</v>
      </c>
      <c r="E42" s="11">
        <f>E43</f>
        <v>2000</v>
      </c>
      <c r="F42" s="11">
        <f>G42+H42</f>
        <v>2048</v>
      </c>
      <c r="G42" s="11">
        <f>G43</f>
        <v>302</v>
      </c>
      <c r="H42" s="11">
        <f>H43</f>
        <v>1746</v>
      </c>
      <c r="I42" s="11">
        <f>I43</f>
        <v>1746</v>
      </c>
      <c r="J42" s="11">
        <f>J43</f>
        <v>0</v>
      </c>
      <c r="K42" s="11">
        <f>F42-I42-J42</f>
        <v>302</v>
      </c>
    </row>
    <row r="43" spans="1:11" s="6" customFormat="1" x14ac:dyDescent="0.25">
      <c r="A43" s="10" t="s">
        <v>113</v>
      </c>
      <c r="B43" s="10" t="s">
        <v>114</v>
      </c>
      <c r="C43" s="10" t="s">
        <v>115</v>
      </c>
      <c r="D43" s="11">
        <f>D44</f>
        <v>7000</v>
      </c>
      <c r="E43" s="11">
        <f>E44</f>
        <v>2000</v>
      </c>
      <c r="F43" s="11">
        <f>G43+H43</f>
        <v>2048</v>
      </c>
      <c r="G43" s="11">
        <f>G44</f>
        <v>302</v>
      </c>
      <c r="H43" s="11">
        <f>H44</f>
        <v>1746</v>
      </c>
      <c r="I43" s="11">
        <f>I44</f>
        <v>1746</v>
      </c>
      <c r="J43" s="11">
        <f>J44</f>
        <v>0</v>
      </c>
      <c r="K43" s="11">
        <f>F43-I43-J43</f>
        <v>302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v>7000</v>
      </c>
      <c r="E44" s="11">
        <v>2000</v>
      </c>
      <c r="F44" s="11">
        <f>G44+H44</f>
        <v>2048</v>
      </c>
      <c r="G44" s="11">
        <v>302</v>
      </c>
      <c r="H44" s="11">
        <v>1746</v>
      </c>
      <c r="I44" s="11">
        <v>1746</v>
      </c>
      <c r="J44" s="11">
        <v>0</v>
      </c>
      <c r="K44" s="11">
        <f>F44-I44-J44</f>
        <v>302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D46+D50</f>
        <v>312100</v>
      </c>
      <c r="E45" s="11">
        <f>E46+E50</f>
        <v>135300</v>
      </c>
      <c r="F45" s="11">
        <f>G45+H45</f>
        <v>1136989</v>
      </c>
      <c r="G45" s="11">
        <f>G46+G50</f>
        <v>869892</v>
      </c>
      <c r="H45" s="11">
        <f>H46+H50</f>
        <v>267097</v>
      </c>
      <c r="I45" s="11">
        <f>I46+I50</f>
        <v>135598</v>
      </c>
      <c r="J45" s="11">
        <f>J46+J50</f>
        <v>16983</v>
      </c>
      <c r="K45" s="11">
        <f>F45-I45-J45</f>
        <v>984408</v>
      </c>
    </row>
    <row r="46" spans="1:11" s="6" customFormat="1" ht="22.5" x14ac:dyDescent="0.25">
      <c r="A46" s="10" t="s">
        <v>122</v>
      </c>
      <c r="B46" s="10" t="s">
        <v>123</v>
      </c>
      <c r="C46" s="10" t="s">
        <v>124</v>
      </c>
      <c r="D46" s="11">
        <f>D47</f>
        <v>40000</v>
      </c>
      <c r="E46" s="11">
        <f>E47</f>
        <v>20000</v>
      </c>
      <c r="F46" s="11">
        <f>G46+H46</f>
        <v>42921</v>
      </c>
      <c r="G46" s="11">
        <f>G47</f>
        <v>19961</v>
      </c>
      <c r="H46" s="11">
        <f>H47</f>
        <v>22960</v>
      </c>
      <c r="I46" s="11">
        <f>I47</f>
        <v>14554</v>
      </c>
      <c r="J46" s="11">
        <f>J47</f>
        <v>146</v>
      </c>
      <c r="K46" s="11">
        <f>F46-I46-J46</f>
        <v>28221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+D48</f>
        <v>40000</v>
      </c>
      <c r="E47" s="11">
        <f>+E48</f>
        <v>20000</v>
      </c>
      <c r="F47" s="11">
        <f>G47+H47</f>
        <v>42921</v>
      </c>
      <c r="G47" s="11">
        <f>+G48</f>
        <v>19961</v>
      </c>
      <c r="H47" s="11">
        <f>+H48</f>
        <v>22960</v>
      </c>
      <c r="I47" s="11">
        <f>+I48</f>
        <v>14554</v>
      </c>
      <c r="J47" s="11">
        <f>+J48</f>
        <v>146</v>
      </c>
      <c r="K47" s="11">
        <f>F47-I47-J47</f>
        <v>28221</v>
      </c>
    </row>
    <row r="48" spans="1:11" s="6" customFormat="1" x14ac:dyDescent="0.25">
      <c r="A48" s="10" t="s">
        <v>128</v>
      </c>
      <c r="B48" s="10" t="s">
        <v>129</v>
      </c>
      <c r="C48" s="10" t="s">
        <v>130</v>
      </c>
      <c r="D48" s="11">
        <f>+D49</f>
        <v>40000</v>
      </c>
      <c r="E48" s="11">
        <f>+E49</f>
        <v>20000</v>
      </c>
      <c r="F48" s="11">
        <f>G48+H48</f>
        <v>42921</v>
      </c>
      <c r="G48" s="11">
        <f>+G49</f>
        <v>19961</v>
      </c>
      <c r="H48" s="11">
        <f>+H49</f>
        <v>22960</v>
      </c>
      <c r="I48" s="11">
        <f>+I49</f>
        <v>14554</v>
      </c>
      <c r="J48" s="11">
        <f>+J49</f>
        <v>146</v>
      </c>
      <c r="K48" s="11">
        <f>F48-I48-J48</f>
        <v>28221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v>40000</v>
      </c>
      <c r="E49" s="11">
        <v>20000</v>
      </c>
      <c r="F49" s="11">
        <f>G49+H49</f>
        <v>42921</v>
      </c>
      <c r="G49" s="11">
        <v>19961</v>
      </c>
      <c r="H49" s="11">
        <v>22960</v>
      </c>
      <c r="I49" s="11">
        <v>14554</v>
      </c>
      <c r="J49" s="11">
        <v>146</v>
      </c>
      <c r="K49" s="11">
        <f>F49-I49-J49</f>
        <v>28221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f>D51+D54+D57</f>
        <v>272100</v>
      </c>
      <c r="E50" s="11">
        <f>E51+E54+E57</f>
        <v>115300</v>
      </c>
      <c r="F50" s="11">
        <f>G50+H50</f>
        <v>1094068</v>
      </c>
      <c r="G50" s="11">
        <f>G51+G54+G57</f>
        <v>849931</v>
      </c>
      <c r="H50" s="11">
        <f>H51+H54+H57</f>
        <v>244137</v>
      </c>
      <c r="I50" s="11">
        <f>I51+I54+I57</f>
        <v>121044</v>
      </c>
      <c r="J50" s="11">
        <f>J51+J54+J57</f>
        <v>16837</v>
      </c>
      <c r="K50" s="11">
        <f>F50-I50-J50</f>
        <v>956187</v>
      </c>
    </row>
    <row r="51" spans="1:11" s="6" customFormat="1" ht="43.5" x14ac:dyDescent="0.25">
      <c r="A51" s="10" t="s">
        <v>137</v>
      </c>
      <c r="B51" s="10" t="s">
        <v>138</v>
      </c>
      <c r="C51" s="10" t="s">
        <v>139</v>
      </c>
      <c r="D51" s="11">
        <f>D52+D53</f>
        <v>10000</v>
      </c>
      <c r="E51" s="11">
        <f>E52+E53</f>
        <v>5000</v>
      </c>
      <c r="F51" s="11">
        <f>G51+H51</f>
        <v>5</v>
      </c>
      <c r="G51" s="11">
        <f>G52+G53</f>
        <v>0</v>
      </c>
      <c r="H51" s="11">
        <f>H52+H53</f>
        <v>5</v>
      </c>
      <c r="I51" s="11">
        <f>I52+I53</f>
        <v>5</v>
      </c>
      <c r="J51" s="11">
        <f>J52+J53</f>
        <v>0</v>
      </c>
      <c r="K51" s="11">
        <f>F51-I51-J51</f>
        <v>0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10000</v>
      </c>
      <c r="E52" s="11">
        <v>5000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v>0</v>
      </c>
      <c r="E53" s="11">
        <v>0</v>
      </c>
      <c r="F53" s="11">
        <f>G53+H53</f>
        <v>5</v>
      </c>
      <c r="G53" s="11">
        <v>0</v>
      </c>
      <c r="H53" s="11">
        <v>5</v>
      </c>
      <c r="I53" s="11">
        <v>5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102100</v>
      </c>
      <c r="E54" s="11">
        <f>E55</f>
        <v>48300</v>
      </c>
      <c r="F54" s="11">
        <f>G54+H54</f>
        <v>767541</v>
      </c>
      <c r="G54" s="11">
        <f>G55</f>
        <v>738134</v>
      </c>
      <c r="H54" s="11">
        <f>H55</f>
        <v>29407</v>
      </c>
      <c r="I54" s="11">
        <f>I55</f>
        <v>12042</v>
      </c>
      <c r="J54" s="11">
        <f>J55</f>
        <v>13279</v>
      </c>
      <c r="K54" s="11">
        <f>F54-I54-J54</f>
        <v>742220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102100</v>
      </c>
      <c r="E55" s="11">
        <f>E56</f>
        <v>48300</v>
      </c>
      <c r="F55" s="11">
        <f>G55+H55</f>
        <v>767541</v>
      </c>
      <c r="G55" s="11">
        <f>G56</f>
        <v>738134</v>
      </c>
      <c r="H55" s="11">
        <f>H56</f>
        <v>29407</v>
      </c>
      <c r="I55" s="11">
        <f>I56</f>
        <v>12042</v>
      </c>
      <c r="J55" s="11">
        <f>J56</f>
        <v>13279</v>
      </c>
      <c r="K55" s="11">
        <f>F55-I55-J55</f>
        <v>742220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v>102100</v>
      </c>
      <c r="E56" s="11">
        <v>48300</v>
      </c>
      <c r="F56" s="11">
        <f>G56+H56</f>
        <v>767541</v>
      </c>
      <c r="G56" s="11">
        <v>738134</v>
      </c>
      <c r="H56" s="11">
        <v>29407</v>
      </c>
      <c r="I56" s="11">
        <v>12042</v>
      </c>
      <c r="J56" s="11">
        <v>13279</v>
      </c>
      <c r="K56" s="11">
        <f>F56-I56-J56</f>
        <v>742220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f>+D58+D59</f>
        <v>160000</v>
      </c>
      <c r="E57" s="11">
        <f>+E58+E59</f>
        <v>62000</v>
      </c>
      <c r="F57" s="11">
        <f>G57+H57</f>
        <v>326522</v>
      </c>
      <c r="G57" s="11">
        <f>+G58+G59</f>
        <v>111797</v>
      </c>
      <c r="H57" s="11">
        <f>+H58+H59</f>
        <v>214725</v>
      </c>
      <c r="I57" s="11">
        <f>+I58+I59</f>
        <v>108997</v>
      </c>
      <c r="J57" s="11">
        <f>+J58+J59</f>
        <v>3558</v>
      </c>
      <c r="K57" s="11">
        <f>F57-I57-J57</f>
        <v>213967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130000</v>
      </c>
      <c r="E58" s="11">
        <v>52000</v>
      </c>
      <c r="F58" s="11">
        <f>G58+H58</f>
        <v>273893</v>
      </c>
      <c r="G58" s="11">
        <v>70884</v>
      </c>
      <c r="H58" s="11">
        <v>203009</v>
      </c>
      <c r="I58" s="11">
        <v>99442</v>
      </c>
      <c r="J58" s="11">
        <v>3542</v>
      </c>
      <c r="K58" s="11">
        <f>F58-I58-J58</f>
        <v>170909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30000</v>
      </c>
      <c r="E59" s="11">
        <v>10000</v>
      </c>
      <c r="F59" s="11">
        <f>G59+H59</f>
        <v>52629</v>
      </c>
      <c r="G59" s="11">
        <v>40913</v>
      </c>
      <c r="H59" s="11">
        <v>11716</v>
      </c>
      <c r="I59" s="11">
        <v>9555</v>
      </c>
      <c r="J59" s="11">
        <v>16</v>
      </c>
      <c r="K59" s="11">
        <f>F59-I59-J59</f>
        <v>43058</v>
      </c>
    </row>
    <row r="60" spans="1:11" s="6" customFormat="1" ht="33" x14ac:dyDescent="0.25">
      <c r="A60" s="10" t="s">
        <v>164</v>
      </c>
      <c r="B60" s="10" t="s">
        <v>165</v>
      </c>
      <c r="C60" s="10" t="s">
        <v>166</v>
      </c>
      <c r="D60" s="11">
        <v>-100000</v>
      </c>
      <c r="E60" s="11">
        <v>-100000</v>
      </c>
      <c r="F60" s="11">
        <f>G60+H60</f>
        <v>-16179</v>
      </c>
      <c r="G60" s="11">
        <v>0</v>
      </c>
      <c r="H60" s="11">
        <v>-16179</v>
      </c>
      <c r="I60" s="11">
        <v>-16179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167</v>
      </c>
      <c r="B61" s="10" t="s">
        <v>168</v>
      </c>
      <c r="C61" s="10" t="s">
        <v>169</v>
      </c>
      <c r="D61" s="11">
        <v>100000</v>
      </c>
      <c r="E61" s="11">
        <v>100000</v>
      </c>
      <c r="F61" s="11">
        <f>G61+H61</f>
        <v>16179</v>
      </c>
      <c r="G61" s="11">
        <v>0</v>
      </c>
      <c r="H61" s="11">
        <v>16179</v>
      </c>
      <c r="I61" s="11">
        <v>16179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f>D63</f>
        <v>273000</v>
      </c>
      <c r="E62" s="11">
        <f>E63</f>
        <v>225000</v>
      </c>
      <c r="F62" s="11">
        <f>G62+H62</f>
        <v>111056</v>
      </c>
      <c r="G62" s="11">
        <f>G63</f>
        <v>0</v>
      </c>
      <c r="H62" s="11">
        <f>H63</f>
        <v>111056</v>
      </c>
      <c r="I62" s="11">
        <f>I63</f>
        <v>111056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D64+D68</f>
        <v>273000</v>
      </c>
      <c r="E63" s="11">
        <f>E64+E68</f>
        <v>225000</v>
      </c>
      <c r="F63" s="11">
        <f>G63+H63</f>
        <v>111056</v>
      </c>
      <c r="G63" s="11">
        <f>G64+G68</f>
        <v>0</v>
      </c>
      <c r="H63" s="11">
        <f>H64+H68</f>
        <v>111056</v>
      </c>
      <c r="I63" s="11">
        <f>I64+I68</f>
        <v>111056</v>
      </c>
      <c r="J63" s="11">
        <f>J64+J68</f>
        <v>0</v>
      </c>
      <c r="K63" s="11">
        <f>F63-I63-J63</f>
        <v>0</v>
      </c>
    </row>
    <row r="64" spans="1:11" s="6" customFormat="1" ht="96" x14ac:dyDescent="0.25">
      <c r="A64" s="10" t="s">
        <v>176</v>
      </c>
      <c r="B64" s="10" t="s">
        <v>177</v>
      </c>
      <c r="C64" s="10" t="s">
        <v>178</v>
      </c>
      <c r="D64" s="11">
        <f>+D65+D66+D67</f>
        <v>173000</v>
      </c>
      <c r="E64" s="11">
        <f>+E65+E66+E67</f>
        <v>125000</v>
      </c>
      <c r="F64" s="11">
        <f>G64+H64</f>
        <v>102945</v>
      </c>
      <c r="G64" s="11">
        <f>+G65+G66+G67</f>
        <v>0</v>
      </c>
      <c r="H64" s="11">
        <f>+H65+H66+H67</f>
        <v>102945</v>
      </c>
      <c r="I64" s="11">
        <f>+I65+I66+I67</f>
        <v>102945</v>
      </c>
      <c r="J64" s="11">
        <f>+J65+J66+J67</f>
        <v>0</v>
      </c>
      <c r="K64" s="11">
        <f>F64-I64-J64</f>
        <v>0</v>
      </c>
    </row>
    <row r="65" spans="1:12" s="6" customFormat="1" ht="43.5" x14ac:dyDescent="0.25">
      <c r="A65" s="10" t="s">
        <v>179</v>
      </c>
      <c r="B65" s="10" t="s">
        <v>180</v>
      </c>
      <c r="C65" s="10" t="s">
        <v>181</v>
      </c>
      <c r="D65" s="11">
        <v>30000</v>
      </c>
      <c r="E65" s="11">
        <v>30000</v>
      </c>
      <c r="F65" s="11">
        <f>G65+H65</f>
        <v>24080</v>
      </c>
      <c r="G65" s="11">
        <v>0</v>
      </c>
      <c r="H65" s="11">
        <v>24080</v>
      </c>
      <c r="I65" s="11">
        <v>24080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v>65000</v>
      </c>
      <c r="E66" s="11">
        <v>17000</v>
      </c>
      <c r="F66" s="11">
        <f>G66+H66</f>
        <v>9600</v>
      </c>
      <c r="G66" s="11">
        <v>0</v>
      </c>
      <c r="H66" s="11">
        <v>9600</v>
      </c>
      <c r="I66" s="11">
        <v>9600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185</v>
      </c>
      <c r="B67" s="10" t="s">
        <v>186</v>
      </c>
      <c r="C67" s="10" t="s">
        <v>187</v>
      </c>
      <c r="D67" s="11">
        <v>78000</v>
      </c>
      <c r="E67" s="11">
        <v>78000</v>
      </c>
      <c r="F67" s="11">
        <f>G67+H67</f>
        <v>69265</v>
      </c>
      <c r="G67" s="11">
        <v>0</v>
      </c>
      <c r="H67" s="11">
        <v>69265</v>
      </c>
      <c r="I67" s="11">
        <v>69265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f>+D69</f>
        <v>100000</v>
      </c>
      <c r="E68" s="11">
        <f>+E69</f>
        <v>100000</v>
      </c>
      <c r="F68" s="11">
        <f>G68+H68</f>
        <v>8111</v>
      </c>
      <c r="G68" s="11">
        <f>+G69</f>
        <v>0</v>
      </c>
      <c r="H68" s="11">
        <f>+H69</f>
        <v>8111</v>
      </c>
      <c r="I68" s="11">
        <f>+I69</f>
        <v>8111</v>
      </c>
      <c r="J68" s="11">
        <f>+J69</f>
        <v>0</v>
      </c>
      <c r="K68" s="11">
        <f>F68-I68-J68</f>
        <v>0</v>
      </c>
    </row>
    <row r="69" spans="1:12" s="6" customFormat="1" ht="43.5" x14ac:dyDescent="0.25">
      <c r="A69" s="10" t="s">
        <v>191</v>
      </c>
      <c r="B69" s="10" t="s">
        <v>192</v>
      </c>
      <c r="C69" s="10" t="s">
        <v>193</v>
      </c>
      <c r="D69" s="11">
        <v>100000</v>
      </c>
      <c r="E69" s="11">
        <v>100000</v>
      </c>
      <c r="F69" s="11">
        <f>G69+H69</f>
        <v>8111</v>
      </c>
      <c r="G69" s="11">
        <v>0</v>
      </c>
      <c r="H69" s="11">
        <v>8111</v>
      </c>
      <c r="I69" s="11">
        <v>8111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194</v>
      </c>
      <c r="B71" s="13"/>
      <c r="C71" s="13"/>
      <c r="D71" s="13"/>
      <c r="E71" s="13" t="s">
        <v>196</v>
      </c>
      <c r="F71" s="13"/>
      <c r="G71" s="13"/>
      <c r="H71" s="13"/>
      <c r="I71" s="13" t="s">
        <v>197</v>
      </c>
      <c r="J71" s="13"/>
      <c r="K71" s="13"/>
      <c r="L71" s="13"/>
    </row>
    <row r="72" spans="1:12" x14ac:dyDescent="0.25">
      <c r="A72" s="3" t="s">
        <v>195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3">
    <mergeCell ref="A71:D71"/>
    <mergeCell ref="A72:D72"/>
    <mergeCell ref="E71:H71"/>
    <mergeCell ref="E72:H72"/>
    <mergeCell ref="I71:L71"/>
    <mergeCell ref="I72:L7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198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199</v>
      </c>
      <c r="C12" s="10" t="s">
        <v>22</v>
      </c>
      <c r="D12" s="11">
        <f>D13+D61</f>
        <v>4608100</v>
      </c>
      <c r="E12" s="11">
        <f>E13+E61</f>
        <v>1301300</v>
      </c>
      <c r="F12" s="11">
        <f>G12+H12</f>
        <v>3608371</v>
      </c>
      <c r="G12" s="11">
        <f>G13+G61</f>
        <v>1970157</v>
      </c>
      <c r="H12" s="11">
        <f>H13+H61</f>
        <v>1638214</v>
      </c>
      <c r="I12" s="11">
        <f>I13+I61</f>
        <v>1309627</v>
      </c>
      <c r="J12" s="11">
        <f>J13+J61</f>
        <v>42459</v>
      </c>
      <c r="K12" s="11">
        <f>F12-I12-J12</f>
        <v>2256285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D14+D44</f>
        <v>4413100</v>
      </c>
      <c r="E13" s="11">
        <f>E14+E44</f>
        <v>1154300</v>
      </c>
      <c r="F13" s="11">
        <f>G13+H13</f>
        <v>3566580</v>
      </c>
      <c r="G13" s="11">
        <f>G14+G44</f>
        <v>1970157</v>
      </c>
      <c r="H13" s="11">
        <f>H14+H44</f>
        <v>1596423</v>
      </c>
      <c r="I13" s="11">
        <f>I14+I44</f>
        <v>1267836</v>
      </c>
      <c r="J13" s="11">
        <f>J14+J44</f>
        <v>42459</v>
      </c>
      <c r="K13" s="11">
        <f>F13-I13-J13</f>
        <v>2256285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D15+D22+D32+D41</f>
        <v>4201000</v>
      </c>
      <c r="E14" s="11">
        <f>E15+E22+E32+E41</f>
        <v>1119000</v>
      </c>
      <c r="F14" s="11">
        <f>G14+H14</f>
        <v>2445770</v>
      </c>
      <c r="G14" s="11">
        <f>G15+G22+G32+G41</f>
        <v>1100265</v>
      </c>
      <c r="H14" s="11">
        <f>H15+H22+H32+H41</f>
        <v>1345505</v>
      </c>
      <c r="I14" s="11">
        <f>I15+I22+I32+I41</f>
        <v>1148417</v>
      </c>
      <c r="J14" s="11">
        <f>J15+J22+J32+J41</f>
        <v>25476</v>
      </c>
      <c r="K14" s="11">
        <f>F14-I14-J14</f>
        <v>1271877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561000</v>
      </c>
      <c r="E15" s="11">
        <f>+E16</f>
        <v>140000</v>
      </c>
      <c r="F15" s="11">
        <f>G15+H15</f>
        <v>110307</v>
      </c>
      <c r="G15" s="11">
        <f>+G16</f>
        <v>0</v>
      </c>
      <c r="H15" s="11">
        <f>+H16</f>
        <v>110307</v>
      </c>
      <c r="I15" s="11">
        <f>+I16</f>
        <v>110307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200</v>
      </c>
      <c r="B16" s="10" t="s">
        <v>36</v>
      </c>
      <c r="C16" s="10" t="s">
        <v>37</v>
      </c>
      <c r="D16" s="11">
        <f>D17+D19</f>
        <v>561000</v>
      </c>
      <c r="E16" s="11">
        <f>E17+E19</f>
        <v>140000</v>
      </c>
      <c r="F16" s="11">
        <f>G16+H16</f>
        <v>110307</v>
      </c>
      <c r="G16" s="11">
        <f>G17+G19</f>
        <v>0</v>
      </c>
      <c r="H16" s="11">
        <f>H17+H19</f>
        <v>110307</v>
      </c>
      <c r="I16" s="11">
        <f>I17+I19</f>
        <v>110307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2505</v>
      </c>
      <c r="G17" s="11">
        <f>+G18</f>
        <v>0</v>
      </c>
      <c r="H17" s="11">
        <f>+H18</f>
        <v>2505</v>
      </c>
      <c r="I17" s="11">
        <f>+I18</f>
        <v>2505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201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2505</v>
      </c>
      <c r="G18" s="11">
        <v>0</v>
      </c>
      <c r="H18" s="11">
        <v>2505</v>
      </c>
      <c r="I18" s="11">
        <v>2505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561000</v>
      </c>
      <c r="E19" s="11">
        <f>E20+E21</f>
        <v>140000</v>
      </c>
      <c r="F19" s="11">
        <f>G19+H19</f>
        <v>107802</v>
      </c>
      <c r="G19" s="11">
        <f>G20+G21</f>
        <v>0</v>
      </c>
      <c r="H19" s="11">
        <f>H20+H21</f>
        <v>107802</v>
      </c>
      <c r="I19" s="11">
        <f>I20+I21</f>
        <v>107802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349000</v>
      </c>
      <c r="E20" s="11">
        <v>87000</v>
      </c>
      <c r="F20" s="11">
        <f>G20+H20</f>
        <v>55763</v>
      </c>
      <c r="G20" s="11">
        <v>0</v>
      </c>
      <c r="H20" s="11">
        <v>55763</v>
      </c>
      <c r="I20" s="11">
        <v>55763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212000</v>
      </c>
      <c r="E21" s="11">
        <v>53000</v>
      </c>
      <c r="F21" s="11">
        <f>G21+H21</f>
        <v>52039</v>
      </c>
      <c r="G21" s="11">
        <v>0</v>
      </c>
      <c r="H21" s="11">
        <v>52039</v>
      </c>
      <c r="I21" s="11">
        <v>52039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202</v>
      </c>
      <c r="B22" s="10" t="s">
        <v>54</v>
      </c>
      <c r="C22" s="10" t="s">
        <v>55</v>
      </c>
      <c r="D22" s="11">
        <f>D23</f>
        <v>256000</v>
      </c>
      <c r="E22" s="11">
        <f>E23</f>
        <v>101000</v>
      </c>
      <c r="F22" s="11">
        <f>G22+H22</f>
        <v>1152796</v>
      </c>
      <c r="G22" s="11">
        <f>G23</f>
        <v>883019</v>
      </c>
      <c r="H22" s="11">
        <f>H23</f>
        <v>269777</v>
      </c>
      <c r="I22" s="11">
        <f>I23</f>
        <v>145726</v>
      </c>
      <c r="J22" s="11">
        <f>J23</f>
        <v>14881</v>
      </c>
      <c r="K22" s="11">
        <f>F22-I22-J22</f>
        <v>992189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</f>
        <v>256000</v>
      </c>
      <c r="E23" s="11">
        <f>E24+E27+E31</f>
        <v>101000</v>
      </c>
      <c r="F23" s="11">
        <f>G23+H23</f>
        <v>1152796</v>
      </c>
      <c r="G23" s="11">
        <f>G24+G27+G31</f>
        <v>883019</v>
      </c>
      <c r="H23" s="11">
        <f>H24+H27+H31</f>
        <v>269777</v>
      </c>
      <c r="I23" s="11">
        <f>I24+I27+I31</f>
        <v>145726</v>
      </c>
      <c r="J23" s="11">
        <f>J24+J27+J31</f>
        <v>14881</v>
      </c>
      <c r="K23" s="11">
        <f>F23-I23-J23</f>
        <v>992189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60000</v>
      </c>
      <c r="E24" s="11">
        <f>E25+E26</f>
        <v>25000</v>
      </c>
      <c r="F24" s="11">
        <f>G24+H24</f>
        <v>111846</v>
      </c>
      <c r="G24" s="11">
        <f>G25+G26</f>
        <v>66279</v>
      </c>
      <c r="H24" s="11">
        <f>H25+H26</f>
        <v>45567</v>
      </c>
      <c r="I24" s="11">
        <f>I25+I26</f>
        <v>21269</v>
      </c>
      <c r="J24" s="11">
        <f>J25+J26</f>
        <v>2137</v>
      </c>
      <c r="K24" s="11">
        <f>F24-I24-J24</f>
        <v>88440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40000</v>
      </c>
      <c r="E25" s="11">
        <v>15000</v>
      </c>
      <c r="F25" s="11">
        <f>G25+H25</f>
        <v>84502</v>
      </c>
      <c r="G25" s="11">
        <v>50306</v>
      </c>
      <c r="H25" s="11">
        <v>34196</v>
      </c>
      <c r="I25" s="11">
        <v>19204</v>
      </c>
      <c r="J25" s="11">
        <v>2118</v>
      </c>
      <c r="K25" s="11">
        <f>F25-I25-J25</f>
        <v>63180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20000</v>
      </c>
      <c r="E26" s="11">
        <v>10000</v>
      </c>
      <c r="F26" s="11">
        <f>G26+H26</f>
        <v>27344</v>
      </c>
      <c r="G26" s="11">
        <v>15973</v>
      </c>
      <c r="H26" s="11">
        <v>11371</v>
      </c>
      <c r="I26" s="11">
        <v>2065</v>
      </c>
      <c r="J26" s="11">
        <v>19</v>
      </c>
      <c r="K26" s="11">
        <f>F26-I26-J26</f>
        <v>25260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191000</v>
      </c>
      <c r="E27" s="11">
        <f>E28+E29+E30</f>
        <v>71000</v>
      </c>
      <c r="F27" s="11">
        <f>G27+H27</f>
        <v>1038351</v>
      </c>
      <c r="G27" s="11">
        <f>G28+G29+G30</f>
        <v>816740</v>
      </c>
      <c r="H27" s="11">
        <f>H28+H29+H30</f>
        <v>221611</v>
      </c>
      <c r="I27" s="11">
        <f>I28+I29+I30</f>
        <v>121858</v>
      </c>
      <c r="J27" s="11">
        <f>J28+J29+J30</f>
        <v>12744</v>
      </c>
      <c r="K27" s="11">
        <f>F27-I27-J27</f>
        <v>903749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60000</v>
      </c>
      <c r="E28" s="11">
        <v>20000</v>
      </c>
      <c r="F28" s="11">
        <f>G28+H28</f>
        <v>224024</v>
      </c>
      <c r="G28" s="11">
        <v>161627</v>
      </c>
      <c r="H28" s="11">
        <v>62397</v>
      </c>
      <c r="I28" s="11">
        <v>33799</v>
      </c>
      <c r="J28" s="11">
        <v>5018</v>
      </c>
      <c r="K28" s="11">
        <f>F28-I28-J28</f>
        <v>185207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1000</v>
      </c>
      <c r="E29" s="11">
        <v>1000</v>
      </c>
      <c r="F29" s="11">
        <f>G29+H29</f>
        <v>2917</v>
      </c>
      <c r="G29" s="11">
        <v>536</v>
      </c>
      <c r="H29" s="11">
        <v>2381</v>
      </c>
      <c r="I29" s="11">
        <v>219</v>
      </c>
      <c r="J29" s="11">
        <v>255</v>
      </c>
      <c r="K29" s="11">
        <f>F29-I29-J29</f>
        <v>2443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130000</v>
      </c>
      <c r="E30" s="11">
        <v>50000</v>
      </c>
      <c r="F30" s="11">
        <f>G30+H30</f>
        <v>811410</v>
      </c>
      <c r="G30" s="11">
        <v>654577</v>
      </c>
      <c r="H30" s="11">
        <v>156833</v>
      </c>
      <c r="I30" s="11">
        <v>87840</v>
      </c>
      <c r="J30" s="11">
        <v>7471</v>
      </c>
      <c r="K30" s="11">
        <f>F30-I30-J30</f>
        <v>716099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5000</v>
      </c>
      <c r="E31" s="11">
        <v>5000</v>
      </c>
      <c r="F31" s="11">
        <f>G31+H31</f>
        <v>2599</v>
      </c>
      <c r="G31" s="11">
        <v>0</v>
      </c>
      <c r="H31" s="11">
        <v>2599</v>
      </c>
      <c r="I31" s="11">
        <v>2599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203</v>
      </c>
      <c r="B32" s="10" t="s">
        <v>84</v>
      </c>
      <c r="C32" s="10" t="s">
        <v>85</v>
      </c>
      <c r="D32" s="11">
        <f>D33+D37</f>
        <v>3377000</v>
      </c>
      <c r="E32" s="11">
        <f>E33+E37</f>
        <v>876000</v>
      </c>
      <c r="F32" s="11">
        <f>G32+H32</f>
        <v>1180619</v>
      </c>
      <c r="G32" s="11">
        <f>G33+G37</f>
        <v>216944</v>
      </c>
      <c r="H32" s="11">
        <f>H33+H37</f>
        <v>963675</v>
      </c>
      <c r="I32" s="11">
        <f>I33+I37</f>
        <v>890638</v>
      </c>
      <c r="J32" s="11">
        <f>J33+J37</f>
        <v>10595</v>
      </c>
      <c r="K32" s="11">
        <f>F32-I32-J32</f>
        <v>279386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+D34+D35+D36</f>
        <v>3294000</v>
      </c>
      <c r="E33" s="11">
        <f>+E34+E35+E36</f>
        <v>853000</v>
      </c>
      <c r="F33" s="11">
        <f>G33+H33</f>
        <v>843000</v>
      </c>
      <c r="G33" s="11">
        <f>+G34+G35+G36</f>
        <v>0</v>
      </c>
      <c r="H33" s="11">
        <f>+H34+H35+H36</f>
        <v>843000</v>
      </c>
      <c r="I33" s="11">
        <f>+I34+I35+I36</f>
        <v>843000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204</v>
      </c>
      <c r="B34" s="10" t="s">
        <v>90</v>
      </c>
      <c r="C34" s="10" t="s">
        <v>91</v>
      </c>
      <c r="D34" s="11">
        <v>2062000</v>
      </c>
      <c r="E34" s="11">
        <v>545000</v>
      </c>
      <c r="F34" s="11">
        <f>G34+H34</f>
        <v>545000</v>
      </c>
      <c r="G34" s="11">
        <v>0</v>
      </c>
      <c r="H34" s="11">
        <v>545000</v>
      </c>
      <c r="I34" s="11">
        <v>545000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205</v>
      </c>
      <c r="B35" s="10" t="s">
        <v>93</v>
      </c>
      <c r="C35" s="10" t="s">
        <v>94</v>
      </c>
      <c r="D35" s="11">
        <v>40000</v>
      </c>
      <c r="E35" s="11">
        <v>10000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96</v>
      </c>
      <c r="C36" s="10" t="s">
        <v>97</v>
      </c>
      <c r="D36" s="11">
        <v>1192000</v>
      </c>
      <c r="E36" s="11">
        <v>298000</v>
      </c>
      <c r="F36" s="11">
        <f>G36+H36</f>
        <v>298000</v>
      </c>
      <c r="G36" s="11">
        <v>0</v>
      </c>
      <c r="H36" s="11">
        <v>298000</v>
      </c>
      <c r="I36" s="11">
        <v>298000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206</v>
      </c>
      <c r="B37" s="10" t="s">
        <v>99</v>
      </c>
      <c r="C37" s="10" t="s">
        <v>100</v>
      </c>
      <c r="D37" s="11">
        <f>D38</f>
        <v>83000</v>
      </c>
      <c r="E37" s="11">
        <f>E38</f>
        <v>23000</v>
      </c>
      <c r="F37" s="11">
        <f>G37+H37</f>
        <v>337619</v>
      </c>
      <c r="G37" s="11">
        <f>G38</f>
        <v>216944</v>
      </c>
      <c r="H37" s="11">
        <f>H38</f>
        <v>120675</v>
      </c>
      <c r="I37" s="11">
        <f>I38</f>
        <v>47638</v>
      </c>
      <c r="J37" s="11">
        <f>J38</f>
        <v>10595</v>
      </c>
      <c r="K37" s="11">
        <f>F37-I37-J37</f>
        <v>279386</v>
      </c>
    </row>
    <row r="38" spans="1:11" s="6" customFormat="1" ht="22.5" x14ac:dyDescent="0.25">
      <c r="A38" s="10" t="s">
        <v>207</v>
      </c>
      <c r="B38" s="10" t="s">
        <v>102</v>
      </c>
      <c r="C38" s="10" t="s">
        <v>103</v>
      </c>
      <c r="D38" s="11">
        <f>D39+D40</f>
        <v>83000</v>
      </c>
      <c r="E38" s="11">
        <f>E39+E40</f>
        <v>23000</v>
      </c>
      <c r="F38" s="11">
        <f>G38+H38</f>
        <v>337619</v>
      </c>
      <c r="G38" s="11">
        <f>G39+G40</f>
        <v>216944</v>
      </c>
      <c r="H38" s="11">
        <f>H39+H40</f>
        <v>120675</v>
      </c>
      <c r="I38" s="11">
        <f>I39+I40</f>
        <v>47638</v>
      </c>
      <c r="J38" s="11">
        <f>J39+J40</f>
        <v>10595</v>
      </c>
      <c r="K38" s="11">
        <f>F38-I38-J38</f>
        <v>279386</v>
      </c>
    </row>
    <row r="39" spans="1:11" s="6" customFormat="1" ht="22.5" x14ac:dyDescent="0.25">
      <c r="A39" s="10" t="s">
        <v>98</v>
      </c>
      <c r="B39" s="10" t="s">
        <v>105</v>
      </c>
      <c r="C39" s="10" t="s">
        <v>106</v>
      </c>
      <c r="D39" s="11">
        <v>80000</v>
      </c>
      <c r="E39" s="11">
        <v>20000</v>
      </c>
      <c r="F39" s="11">
        <f>G39+H39</f>
        <v>325735</v>
      </c>
      <c r="G39" s="11">
        <v>208939</v>
      </c>
      <c r="H39" s="11">
        <v>116796</v>
      </c>
      <c r="I39" s="11">
        <v>44544</v>
      </c>
      <c r="J39" s="11">
        <v>10436</v>
      </c>
      <c r="K39" s="11">
        <f>F39-I39-J39</f>
        <v>270755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3000</v>
      </c>
      <c r="E40" s="11">
        <v>3000</v>
      </c>
      <c r="F40" s="11">
        <f>G40+H40</f>
        <v>11884</v>
      </c>
      <c r="G40" s="11">
        <v>8005</v>
      </c>
      <c r="H40" s="11">
        <v>3879</v>
      </c>
      <c r="I40" s="11">
        <v>3094</v>
      </c>
      <c r="J40" s="11">
        <v>159</v>
      </c>
      <c r="K40" s="11">
        <f>F40-I40-J40</f>
        <v>8631</v>
      </c>
    </row>
    <row r="41" spans="1:11" s="6" customFormat="1" ht="22.5" x14ac:dyDescent="0.25">
      <c r="A41" s="10" t="s">
        <v>208</v>
      </c>
      <c r="B41" s="10" t="s">
        <v>111</v>
      </c>
      <c r="C41" s="10" t="s">
        <v>112</v>
      </c>
      <c r="D41" s="11">
        <f>D42</f>
        <v>7000</v>
      </c>
      <c r="E41" s="11">
        <f>E42</f>
        <v>2000</v>
      </c>
      <c r="F41" s="11">
        <f>G41+H41</f>
        <v>2048</v>
      </c>
      <c r="G41" s="11">
        <f>G42</f>
        <v>302</v>
      </c>
      <c r="H41" s="11">
        <f>H42</f>
        <v>1746</v>
      </c>
      <c r="I41" s="11">
        <f>I42</f>
        <v>1746</v>
      </c>
      <c r="J41" s="11">
        <f>J42</f>
        <v>0</v>
      </c>
      <c r="K41" s="11">
        <f>F41-I41-J41</f>
        <v>302</v>
      </c>
    </row>
    <row r="42" spans="1:11" s="6" customFormat="1" x14ac:dyDescent="0.25">
      <c r="A42" s="10" t="s">
        <v>209</v>
      </c>
      <c r="B42" s="10" t="s">
        <v>114</v>
      </c>
      <c r="C42" s="10" t="s">
        <v>115</v>
      </c>
      <c r="D42" s="11">
        <f>D43</f>
        <v>7000</v>
      </c>
      <c r="E42" s="11">
        <f>E43</f>
        <v>2000</v>
      </c>
      <c r="F42" s="11">
        <f>G42+H42</f>
        <v>2048</v>
      </c>
      <c r="G42" s="11">
        <f>G43</f>
        <v>302</v>
      </c>
      <c r="H42" s="11">
        <f>H43</f>
        <v>1746</v>
      </c>
      <c r="I42" s="11">
        <f>I43</f>
        <v>1746</v>
      </c>
      <c r="J42" s="11">
        <f>J43</f>
        <v>0</v>
      </c>
      <c r="K42" s="11">
        <f>F42-I42-J42</f>
        <v>302</v>
      </c>
    </row>
    <row r="43" spans="1:11" s="6" customFormat="1" x14ac:dyDescent="0.25">
      <c r="A43" s="10" t="s">
        <v>110</v>
      </c>
      <c r="B43" s="10" t="s">
        <v>117</v>
      </c>
      <c r="C43" s="10" t="s">
        <v>118</v>
      </c>
      <c r="D43" s="11">
        <v>7000</v>
      </c>
      <c r="E43" s="11">
        <v>2000</v>
      </c>
      <c r="F43" s="11">
        <f>G43+H43</f>
        <v>2048</v>
      </c>
      <c r="G43" s="11">
        <v>302</v>
      </c>
      <c r="H43" s="11">
        <v>1746</v>
      </c>
      <c r="I43" s="11">
        <v>1746</v>
      </c>
      <c r="J43" s="11">
        <v>0</v>
      </c>
      <c r="K43" s="11">
        <f>F43-I43-J43</f>
        <v>302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f>D45+D49</f>
        <v>212100</v>
      </c>
      <c r="E44" s="11">
        <f>E45+E49</f>
        <v>35300</v>
      </c>
      <c r="F44" s="11">
        <f>G44+H44</f>
        <v>1120810</v>
      </c>
      <c r="G44" s="11">
        <f>G45+G49</f>
        <v>869892</v>
      </c>
      <c r="H44" s="11">
        <f>H45+H49</f>
        <v>250918</v>
      </c>
      <c r="I44" s="11">
        <f>I45+I49</f>
        <v>119419</v>
      </c>
      <c r="J44" s="11">
        <f>J45+J49</f>
        <v>16983</v>
      </c>
      <c r="K44" s="11">
        <f>F44-I44-J44</f>
        <v>984408</v>
      </c>
    </row>
    <row r="45" spans="1:11" s="6" customFormat="1" ht="22.5" x14ac:dyDescent="0.25">
      <c r="A45" s="10" t="s">
        <v>116</v>
      </c>
      <c r="B45" s="10" t="s">
        <v>123</v>
      </c>
      <c r="C45" s="10" t="s">
        <v>124</v>
      </c>
      <c r="D45" s="11">
        <f>D46</f>
        <v>40000</v>
      </c>
      <c r="E45" s="11">
        <f>E46</f>
        <v>20000</v>
      </c>
      <c r="F45" s="11">
        <f>G45+H45</f>
        <v>42921</v>
      </c>
      <c r="G45" s="11">
        <f>G46</f>
        <v>19961</v>
      </c>
      <c r="H45" s="11">
        <f>H46</f>
        <v>22960</v>
      </c>
      <c r="I45" s="11">
        <f>I46</f>
        <v>14554</v>
      </c>
      <c r="J45" s="11">
        <f>J46</f>
        <v>146</v>
      </c>
      <c r="K45" s="11">
        <f>F45-I45-J45</f>
        <v>28221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+D47</f>
        <v>40000</v>
      </c>
      <c r="E46" s="11">
        <f>+E47</f>
        <v>20000</v>
      </c>
      <c r="F46" s="11">
        <f>G46+H46</f>
        <v>42921</v>
      </c>
      <c r="G46" s="11">
        <f>+G47</f>
        <v>19961</v>
      </c>
      <c r="H46" s="11">
        <f>+H47</f>
        <v>22960</v>
      </c>
      <c r="I46" s="11">
        <f>+I47</f>
        <v>14554</v>
      </c>
      <c r="J46" s="11">
        <f>+J47</f>
        <v>146</v>
      </c>
      <c r="K46" s="11">
        <f>F46-I46-J46</f>
        <v>28221</v>
      </c>
    </row>
    <row r="47" spans="1:11" s="6" customFormat="1" x14ac:dyDescent="0.25">
      <c r="A47" s="10" t="s">
        <v>210</v>
      </c>
      <c r="B47" s="10" t="s">
        <v>129</v>
      </c>
      <c r="C47" s="10" t="s">
        <v>130</v>
      </c>
      <c r="D47" s="11">
        <f>+D48</f>
        <v>40000</v>
      </c>
      <c r="E47" s="11">
        <f>+E48</f>
        <v>20000</v>
      </c>
      <c r="F47" s="11">
        <f>G47+H47</f>
        <v>42921</v>
      </c>
      <c r="G47" s="11">
        <f>+G48</f>
        <v>19961</v>
      </c>
      <c r="H47" s="11">
        <f>+H48</f>
        <v>22960</v>
      </c>
      <c r="I47" s="11">
        <f>+I48</f>
        <v>14554</v>
      </c>
      <c r="J47" s="11">
        <f>+J48</f>
        <v>146</v>
      </c>
      <c r="K47" s="11">
        <f>F47-I47-J47</f>
        <v>28221</v>
      </c>
    </row>
    <row r="48" spans="1:11" s="6" customFormat="1" ht="22.5" x14ac:dyDescent="0.25">
      <c r="A48" s="10" t="s">
        <v>128</v>
      </c>
      <c r="B48" s="10" t="s">
        <v>132</v>
      </c>
      <c r="C48" s="10" t="s">
        <v>133</v>
      </c>
      <c r="D48" s="11">
        <v>40000</v>
      </c>
      <c r="E48" s="11">
        <v>20000</v>
      </c>
      <c r="F48" s="11">
        <f>G48+H48</f>
        <v>42921</v>
      </c>
      <c r="G48" s="11">
        <v>19961</v>
      </c>
      <c r="H48" s="11">
        <v>22960</v>
      </c>
      <c r="I48" s="11">
        <v>14554</v>
      </c>
      <c r="J48" s="11">
        <v>146</v>
      </c>
      <c r="K48" s="11">
        <f>F48-I48-J48</f>
        <v>28221</v>
      </c>
    </row>
    <row r="49" spans="1:11" s="6" customFormat="1" ht="22.5" x14ac:dyDescent="0.25">
      <c r="A49" s="10" t="s">
        <v>211</v>
      </c>
      <c r="B49" s="10" t="s">
        <v>135</v>
      </c>
      <c r="C49" s="10" t="s">
        <v>136</v>
      </c>
      <c r="D49" s="11">
        <f>D50+D53+D56+D59</f>
        <v>172100</v>
      </c>
      <c r="E49" s="11">
        <f>E50+E53+E56+E59</f>
        <v>15300</v>
      </c>
      <c r="F49" s="11">
        <f>G49+H49</f>
        <v>1077889</v>
      </c>
      <c r="G49" s="11">
        <f>G50+G53+G56+G59</f>
        <v>849931</v>
      </c>
      <c r="H49" s="11">
        <f>H50+H53+H56+H59</f>
        <v>227958</v>
      </c>
      <c r="I49" s="11">
        <f>I50+I53+I56+I59</f>
        <v>104865</v>
      </c>
      <c r="J49" s="11">
        <f>J50+J53+J56+J59</f>
        <v>16837</v>
      </c>
      <c r="K49" s="11">
        <f>F49-I49-J49</f>
        <v>956187</v>
      </c>
    </row>
    <row r="50" spans="1:11" s="6" customFormat="1" ht="43.5" x14ac:dyDescent="0.25">
      <c r="A50" s="10" t="s">
        <v>212</v>
      </c>
      <c r="B50" s="10" t="s">
        <v>138</v>
      </c>
      <c r="C50" s="10" t="s">
        <v>139</v>
      </c>
      <c r="D50" s="11">
        <f>D51+D52</f>
        <v>10000</v>
      </c>
      <c r="E50" s="11">
        <f>E51+E52</f>
        <v>5000</v>
      </c>
      <c r="F50" s="11">
        <f>G50+H50</f>
        <v>5</v>
      </c>
      <c r="G50" s="11">
        <f>G51+G52</f>
        <v>0</v>
      </c>
      <c r="H50" s="11">
        <f>H51+H52</f>
        <v>5</v>
      </c>
      <c r="I50" s="11">
        <f>I51+I52</f>
        <v>5</v>
      </c>
      <c r="J50" s="11">
        <f>J51+J52</f>
        <v>0</v>
      </c>
      <c r="K50" s="11">
        <f>F50-I50-J50</f>
        <v>0</v>
      </c>
    </row>
    <row r="51" spans="1:11" s="6" customFormat="1" x14ac:dyDescent="0.25">
      <c r="A51" s="10" t="s">
        <v>134</v>
      </c>
      <c r="B51" s="10" t="s">
        <v>141</v>
      </c>
      <c r="C51" s="10" t="s">
        <v>142</v>
      </c>
      <c r="D51" s="11">
        <v>10000</v>
      </c>
      <c r="E51" s="11">
        <v>5000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213</v>
      </c>
      <c r="B52" s="10" t="s">
        <v>144</v>
      </c>
      <c r="C52" s="10" t="s">
        <v>145</v>
      </c>
      <c r="D52" s="11">
        <v>0</v>
      </c>
      <c r="E52" s="11">
        <v>0</v>
      </c>
      <c r="F52" s="11">
        <f>G52+H52</f>
        <v>5</v>
      </c>
      <c r="G52" s="11">
        <v>0</v>
      </c>
      <c r="H52" s="11">
        <v>5</v>
      </c>
      <c r="I52" s="11">
        <v>5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214</v>
      </c>
      <c r="B53" s="10" t="s">
        <v>147</v>
      </c>
      <c r="C53" s="10" t="s">
        <v>148</v>
      </c>
      <c r="D53" s="11">
        <f>D54</f>
        <v>102100</v>
      </c>
      <c r="E53" s="11">
        <f>E54</f>
        <v>48300</v>
      </c>
      <c r="F53" s="11">
        <f>G53+H53</f>
        <v>767541</v>
      </c>
      <c r="G53" s="11">
        <f>G54</f>
        <v>738134</v>
      </c>
      <c r="H53" s="11">
        <f>H54</f>
        <v>29407</v>
      </c>
      <c r="I53" s="11">
        <f>I54</f>
        <v>12042</v>
      </c>
      <c r="J53" s="11">
        <f>J54</f>
        <v>13279</v>
      </c>
      <c r="K53" s="11">
        <f>F53-I53-J53</f>
        <v>742220</v>
      </c>
    </row>
    <row r="54" spans="1:11" s="6" customFormat="1" ht="22.5" x14ac:dyDescent="0.25">
      <c r="A54" s="10" t="s">
        <v>215</v>
      </c>
      <c r="B54" s="10" t="s">
        <v>150</v>
      </c>
      <c r="C54" s="10" t="s">
        <v>151</v>
      </c>
      <c r="D54" s="11">
        <f>D55</f>
        <v>102100</v>
      </c>
      <c r="E54" s="11">
        <f>E55</f>
        <v>48300</v>
      </c>
      <c r="F54" s="11">
        <f>G54+H54</f>
        <v>767541</v>
      </c>
      <c r="G54" s="11">
        <f>G55</f>
        <v>738134</v>
      </c>
      <c r="H54" s="11">
        <f>H55</f>
        <v>29407</v>
      </c>
      <c r="I54" s="11">
        <f>I55</f>
        <v>12042</v>
      </c>
      <c r="J54" s="11">
        <f>J55</f>
        <v>13279</v>
      </c>
      <c r="K54" s="11">
        <f>F54-I54-J54</f>
        <v>742220</v>
      </c>
    </row>
    <row r="55" spans="1:11" s="6" customFormat="1" ht="22.5" x14ac:dyDescent="0.25">
      <c r="A55" s="10" t="s">
        <v>146</v>
      </c>
      <c r="B55" s="10" t="s">
        <v>153</v>
      </c>
      <c r="C55" s="10" t="s">
        <v>154</v>
      </c>
      <c r="D55" s="11">
        <v>102100</v>
      </c>
      <c r="E55" s="11">
        <v>48300</v>
      </c>
      <c r="F55" s="11">
        <f>G55+H55</f>
        <v>767541</v>
      </c>
      <c r="G55" s="11">
        <v>738134</v>
      </c>
      <c r="H55" s="11">
        <v>29407</v>
      </c>
      <c r="I55" s="11">
        <v>12042</v>
      </c>
      <c r="J55" s="11">
        <v>13279</v>
      </c>
      <c r="K55" s="11">
        <f>F55-I55-J55</f>
        <v>742220</v>
      </c>
    </row>
    <row r="56" spans="1:11" s="6" customFormat="1" ht="33" x14ac:dyDescent="0.25">
      <c r="A56" s="10" t="s">
        <v>216</v>
      </c>
      <c r="B56" s="10" t="s">
        <v>156</v>
      </c>
      <c r="C56" s="10" t="s">
        <v>157</v>
      </c>
      <c r="D56" s="11">
        <f>+D57+D58</f>
        <v>160000</v>
      </c>
      <c r="E56" s="11">
        <f>+E57+E58</f>
        <v>62000</v>
      </c>
      <c r="F56" s="11">
        <f>G56+H56</f>
        <v>326522</v>
      </c>
      <c r="G56" s="11">
        <f>+G57+G58</f>
        <v>111797</v>
      </c>
      <c r="H56" s="11">
        <f>+H57+H58</f>
        <v>214725</v>
      </c>
      <c r="I56" s="11">
        <f>+I57+I58</f>
        <v>108997</v>
      </c>
      <c r="J56" s="11">
        <f>+J57+J58</f>
        <v>3558</v>
      </c>
      <c r="K56" s="11">
        <f>F56-I56-J56</f>
        <v>213967</v>
      </c>
    </row>
    <row r="57" spans="1:11" s="6" customFormat="1" x14ac:dyDescent="0.25">
      <c r="A57" s="10" t="s">
        <v>217</v>
      </c>
      <c r="B57" s="10" t="s">
        <v>159</v>
      </c>
      <c r="C57" s="10" t="s">
        <v>160</v>
      </c>
      <c r="D57" s="11">
        <v>130000</v>
      </c>
      <c r="E57" s="11">
        <v>52000</v>
      </c>
      <c r="F57" s="11">
        <f>G57+H57</f>
        <v>273893</v>
      </c>
      <c r="G57" s="11">
        <v>70884</v>
      </c>
      <c r="H57" s="11">
        <v>203009</v>
      </c>
      <c r="I57" s="11">
        <v>99442</v>
      </c>
      <c r="J57" s="11">
        <v>3542</v>
      </c>
      <c r="K57" s="11">
        <f>F57-I57-J57</f>
        <v>170909</v>
      </c>
    </row>
    <row r="58" spans="1:11" s="6" customFormat="1" x14ac:dyDescent="0.25">
      <c r="A58" s="10" t="s">
        <v>218</v>
      </c>
      <c r="B58" s="10" t="s">
        <v>162</v>
      </c>
      <c r="C58" s="10" t="s">
        <v>163</v>
      </c>
      <c r="D58" s="11">
        <v>30000</v>
      </c>
      <c r="E58" s="11">
        <v>10000</v>
      </c>
      <c r="F58" s="11">
        <f>G58+H58</f>
        <v>52629</v>
      </c>
      <c r="G58" s="11">
        <v>40913</v>
      </c>
      <c r="H58" s="11">
        <v>11716</v>
      </c>
      <c r="I58" s="11">
        <v>9555</v>
      </c>
      <c r="J58" s="11">
        <v>16</v>
      </c>
      <c r="K58" s="11">
        <f>F58-I58-J58</f>
        <v>43058</v>
      </c>
    </row>
    <row r="59" spans="1:11" s="6" customFormat="1" ht="22.5" x14ac:dyDescent="0.25">
      <c r="A59" s="10" t="s">
        <v>219</v>
      </c>
      <c r="B59" s="10" t="s">
        <v>220</v>
      </c>
      <c r="C59" s="10" t="s">
        <v>221</v>
      </c>
      <c r="D59" s="11">
        <f>+D60</f>
        <v>-100000</v>
      </c>
      <c r="E59" s="11">
        <f>+E60</f>
        <v>-100000</v>
      </c>
      <c r="F59" s="11">
        <f>G59+H59</f>
        <v>-16179</v>
      </c>
      <c r="G59" s="11">
        <f>+G60</f>
        <v>0</v>
      </c>
      <c r="H59" s="11">
        <f>+H60</f>
        <v>-16179</v>
      </c>
      <c r="I59" s="11">
        <f>+I60</f>
        <v>-16179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222</v>
      </c>
      <c r="B60" s="10" t="s">
        <v>165</v>
      </c>
      <c r="C60" s="10" t="s">
        <v>166</v>
      </c>
      <c r="D60" s="11">
        <v>-100000</v>
      </c>
      <c r="E60" s="11">
        <v>-100000</v>
      </c>
      <c r="F60" s="11">
        <f>G60+H60</f>
        <v>-16179</v>
      </c>
      <c r="G60" s="11">
        <v>0</v>
      </c>
      <c r="H60" s="11">
        <v>-16179</v>
      </c>
      <c r="I60" s="11">
        <v>-16179</v>
      </c>
      <c r="J60" s="11">
        <v>0</v>
      </c>
      <c r="K60" s="11">
        <f>F60-I60-J60</f>
        <v>0</v>
      </c>
    </row>
    <row r="61" spans="1:11" s="6" customFormat="1" x14ac:dyDescent="0.25">
      <c r="A61" s="10" t="s">
        <v>223</v>
      </c>
      <c r="B61" s="10" t="s">
        <v>171</v>
      </c>
      <c r="C61" s="10" t="s">
        <v>172</v>
      </c>
      <c r="D61" s="11">
        <f>D62</f>
        <v>195000</v>
      </c>
      <c r="E61" s="11">
        <f>E62</f>
        <v>147000</v>
      </c>
      <c r="F61" s="11">
        <f>G61+H61</f>
        <v>41791</v>
      </c>
      <c r="G61" s="11">
        <f>G62</f>
        <v>0</v>
      </c>
      <c r="H61" s="11">
        <f>H62</f>
        <v>41791</v>
      </c>
      <c r="I61" s="11">
        <f>I62</f>
        <v>41791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224</v>
      </c>
      <c r="B62" s="10" t="s">
        <v>174</v>
      </c>
      <c r="C62" s="10" t="s">
        <v>175</v>
      </c>
      <c r="D62" s="11">
        <f>D63+D66</f>
        <v>195000</v>
      </c>
      <c r="E62" s="11">
        <f>E63+E66</f>
        <v>147000</v>
      </c>
      <c r="F62" s="11">
        <f>G62+H62</f>
        <v>41791</v>
      </c>
      <c r="G62" s="11">
        <f>G63+G66</f>
        <v>0</v>
      </c>
      <c r="H62" s="11">
        <f>H63+H66</f>
        <v>41791</v>
      </c>
      <c r="I62" s="11">
        <f>I63+I66</f>
        <v>41791</v>
      </c>
      <c r="J62" s="11">
        <f>J63+J66</f>
        <v>0</v>
      </c>
      <c r="K62" s="11">
        <f>F62-I62-J62</f>
        <v>0</v>
      </c>
    </row>
    <row r="63" spans="1:11" s="6" customFormat="1" ht="96" x14ac:dyDescent="0.25">
      <c r="A63" s="10" t="s">
        <v>225</v>
      </c>
      <c r="B63" s="10" t="s">
        <v>177</v>
      </c>
      <c r="C63" s="10" t="s">
        <v>178</v>
      </c>
      <c r="D63" s="11">
        <f>+D64+D65</f>
        <v>95000</v>
      </c>
      <c r="E63" s="11">
        <f>+E64+E65</f>
        <v>47000</v>
      </c>
      <c r="F63" s="11">
        <f>G63+H63</f>
        <v>33680</v>
      </c>
      <c r="G63" s="11">
        <f>+G64+G65</f>
        <v>0</v>
      </c>
      <c r="H63" s="11">
        <f>+H64+H65</f>
        <v>33680</v>
      </c>
      <c r="I63" s="11">
        <f>+I64+I65</f>
        <v>33680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226</v>
      </c>
      <c r="B64" s="10" t="s">
        <v>180</v>
      </c>
      <c r="C64" s="10" t="s">
        <v>181</v>
      </c>
      <c r="D64" s="11">
        <v>30000</v>
      </c>
      <c r="E64" s="11">
        <v>30000</v>
      </c>
      <c r="F64" s="11">
        <f>G64+H64</f>
        <v>24080</v>
      </c>
      <c r="G64" s="11">
        <v>0</v>
      </c>
      <c r="H64" s="11">
        <v>24080</v>
      </c>
      <c r="I64" s="11">
        <v>24080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227</v>
      </c>
      <c r="B65" s="10" t="s">
        <v>183</v>
      </c>
      <c r="C65" s="10" t="s">
        <v>184</v>
      </c>
      <c r="D65" s="11">
        <v>65000</v>
      </c>
      <c r="E65" s="11">
        <v>17000</v>
      </c>
      <c r="F65" s="11">
        <f>G65+H65</f>
        <v>9600</v>
      </c>
      <c r="G65" s="11">
        <v>0</v>
      </c>
      <c r="H65" s="11">
        <v>9600</v>
      </c>
      <c r="I65" s="11">
        <v>9600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228</v>
      </c>
      <c r="B66" s="10" t="s">
        <v>189</v>
      </c>
      <c r="C66" s="10" t="s">
        <v>190</v>
      </c>
      <c r="D66" s="11">
        <f>+D67</f>
        <v>100000</v>
      </c>
      <c r="E66" s="11">
        <f>+E67</f>
        <v>100000</v>
      </c>
      <c r="F66" s="11">
        <f>G66+H66</f>
        <v>8111</v>
      </c>
      <c r="G66" s="11">
        <f>+G67</f>
        <v>0</v>
      </c>
      <c r="H66" s="11">
        <f>+H67</f>
        <v>8111</v>
      </c>
      <c r="I66" s="11">
        <f>+I67</f>
        <v>8111</v>
      </c>
      <c r="J66" s="11">
        <f>+J67</f>
        <v>0</v>
      </c>
      <c r="K66" s="11">
        <f>F66-I66-J66</f>
        <v>0</v>
      </c>
    </row>
    <row r="67" spans="1:12" s="6" customFormat="1" ht="43.5" x14ac:dyDescent="0.25">
      <c r="A67" s="10" t="s">
        <v>229</v>
      </c>
      <c r="B67" s="10" t="s">
        <v>192</v>
      </c>
      <c r="C67" s="10" t="s">
        <v>193</v>
      </c>
      <c r="D67" s="11">
        <v>100000</v>
      </c>
      <c r="E67" s="11">
        <v>100000</v>
      </c>
      <c r="F67" s="11">
        <f>G67+H67</f>
        <v>8111</v>
      </c>
      <c r="G67" s="11">
        <v>0</v>
      </c>
      <c r="H67" s="11">
        <v>8111</v>
      </c>
      <c r="I67" s="11">
        <v>8111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194</v>
      </c>
      <c r="B69" s="13"/>
      <c r="C69" s="13"/>
      <c r="D69" s="13"/>
      <c r="E69" s="13" t="s">
        <v>196</v>
      </c>
      <c r="F69" s="13"/>
      <c r="G69" s="13"/>
      <c r="H69" s="13"/>
      <c r="I69" s="13" t="s">
        <v>197</v>
      </c>
      <c r="J69" s="13"/>
      <c r="K69" s="13"/>
      <c r="L69" s="13"/>
    </row>
    <row r="70" spans="1:12" x14ac:dyDescent="0.25">
      <c r="A70" s="3" t="s">
        <v>195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3">
    <mergeCell ref="A69:D69"/>
    <mergeCell ref="A70:D70"/>
    <mergeCell ref="E69:H69"/>
    <mergeCell ref="E70:H70"/>
    <mergeCell ref="I69:L69"/>
    <mergeCell ref="I70:L7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230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231</v>
      </c>
      <c r="C12" s="10" t="s">
        <v>22</v>
      </c>
      <c r="D12" s="11">
        <f>D13+D18</f>
        <v>178000</v>
      </c>
      <c r="E12" s="11">
        <f>E13+E18</f>
        <v>178000</v>
      </c>
      <c r="F12" s="11">
        <f>G12+H12</f>
        <v>85444</v>
      </c>
      <c r="G12" s="11">
        <f>G13+G18</f>
        <v>0</v>
      </c>
      <c r="H12" s="11">
        <f>H13+H18</f>
        <v>85444</v>
      </c>
      <c r="I12" s="11">
        <f>I13+I18</f>
        <v>85444</v>
      </c>
      <c r="J12" s="11">
        <f>J13+J18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100000</v>
      </c>
      <c r="E13" s="11">
        <f>+E14</f>
        <v>100000</v>
      </c>
      <c r="F13" s="11">
        <f>G13+H13</f>
        <v>16179</v>
      </c>
      <c r="G13" s="11">
        <f>+G14</f>
        <v>0</v>
      </c>
      <c r="H13" s="11">
        <f>+H14</f>
        <v>16179</v>
      </c>
      <c r="I13" s="11">
        <f>+I14</f>
        <v>16179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232</v>
      </c>
      <c r="B14" s="10" t="s">
        <v>120</v>
      </c>
      <c r="C14" s="10" t="s">
        <v>121</v>
      </c>
      <c r="D14" s="11">
        <f>+D15</f>
        <v>100000</v>
      </c>
      <c r="E14" s="11">
        <f>+E15</f>
        <v>100000</v>
      </c>
      <c r="F14" s="11">
        <f>G14+H14</f>
        <v>16179</v>
      </c>
      <c r="G14" s="11">
        <f>+G15</f>
        <v>0</v>
      </c>
      <c r="H14" s="11">
        <f>+H15</f>
        <v>16179</v>
      </c>
      <c r="I14" s="11">
        <f>+I15</f>
        <v>16179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200</v>
      </c>
      <c r="B15" s="10" t="s">
        <v>135</v>
      </c>
      <c r="C15" s="10" t="s">
        <v>136</v>
      </c>
      <c r="D15" s="11">
        <f>+D16</f>
        <v>100000</v>
      </c>
      <c r="E15" s="11">
        <f>+E16</f>
        <v>100000</v>
      </c>
      <c r="F15" s="11">
        <f>G15+H15</f>
        <v>16179</v>
      </c>
      <c r="G15" s="11">
        <f>+G16</f>
        <v>0</v>
      </c>
      <c r="H15" s="11">
        <f>+H16</f>
        <v>16179</v>
      </c>
      <c r="I15" s="11">
        <f>+I16</f>
        <v>16179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233</v>
      </c>
      <c r="B16" s="10" t="s">
        <v>220</v>
      </c>
      <c r="C16" s="10" t="s">
        <v>221</v>
      </c>
      <c r="D16" s="11">
        <f>+D17</f>
        <v>100000</v>
      </c>
      <c r="E16" s="11">
        <f>+E17</f>
        <v>100000</v>
      </c>
      <c r="F16" s="11">
        <f>G16+H16</f>
        <v>16179</v>
      </c>
      <c r="G16" s="11">
        <f>+G17</f>
        <v>0</v>
      </c>
      <c r="H16" s="11">
        <f>+H17</f>
        <v>16179</v>
      </c>
      <c r="I16" s="11">
        <f>+I17</f>
        <v>16179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234</v>
      </c>
      <c r="B17" s="10" t="s">
        <v>168</v>
      </c>
      <c r="C17" s="10" t="s">
        <v>169</v>
      </c>
      <c r="D17" s="11">
        <v>100000</v>
      </c>
      <c r="E17" s="11">
        <v>100000</v>
      </c>
      <c r="F17" s="11">
        <f>G17+H17</f>
        <v>16179</v>
      </c>
      <c r="G17" s="11">
        <v>0</v>
      </c>
      <c r="H17" s="11">
        <v>16179</v>
      </c>
      <c r="I17" s="11">
        <v>16179</v>
      </c>
      <c r="J17" s="11">
        <v>0</v>
      </c>
      <c r="K17" s="11">
        <f>F17-I17-J17</f>
        <v>0</v>
      </c>
    </row>
    <row r="18" spans="1:12" s="6" customFormat="1" x14ac:dyDescent="0.25">
      <c r="A18" s="10" t="s">
        <v>205</v>
      </c>
      <c r="B18" s="10" t="s">
        <v>171</v>
      </c>
      <c r="C18" s="10" t="s">
        <v>172</v>
      </c>
      <c r="D18" s="11">
        <f>D19</f>
        <v>78000</v>
      </c>
      <c r="E18" s="11">
        <f>E19</f>
        <v>78000</v>
      </c>
      <c r="F18" s="11">
        <f>G18+H18</f>
        <v>69265</v>
      </c>
      <c r="G18" s="11">
        <f>G19</f>
        <v>0</v>
      </c>
      <c r="H18" s="11">
        <f>H19</f>
        <v>69265</v>
      </c>
      <c r="I18" s="11">
        <f>I19</f>
        <v>69265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92</v>
      </c>
      <c r="B19" s="10" t="s">
        <v>174</v>
      </c>
      <c r="C19" s="10" t="s">
        <v>175</v>
      </c>
      <c r="D19" s="11">
        <f>D20</f>
        <v>78000</v>
      </c>
      <c r="E19" s="11">
        <f>E20</f>
        <v>78000</v>
      </c>
      <c r="F19" s="11">
        <f>G19+H19</f>
        <v>69265</v>
      </c>
      <c r="G19" s="11">
        <f>G20</f>
        <v>0</v>
      </c>
      <c r="H19" s="11">
        <f>H20</f>
        <v>69265</v>
      </c>
      <c r="I19" s="11">
        <f>I20</f>
        <v>69265</v>
      </c>
      <c r="J19" s="11">
        <f>J20</f>
        <v>0</v>
      </c>
      <c r="K19" s="11">
        <f>F19-I19-J19</f>
        <v>0</v>
      </c>
    </row>
    <row r="20" spans="1:12" s="6" customFormat="1" ht="96" x14ac:dyDescent="0.25">
      <c r="A20" s="10" t="s">
        <v>95</v>
      </c>
      <c r="B20" s="10" t="s">
        <v>177</v>
      </c>
      <c r="C20" s="10" t="s">
        <v>178</v>
      </c>
      <c r="D20" s="11">
        <f>+D21</f>
        <v>78000</v>
      </c>
      <c r="E20" s="11">
        <f>+E21</f>
        <v>78000</v>
      </c>
      <c r="F20" s="11">
        <f>G20+H20</f>
        <v>69265</v>
      </c>
      <c r="G20" s="11">
        <f>+G21</f>
        <v>0</v>
      </c>
      <c r="H20" s="11">
        <f>+H21</f>
        <v>69265</v>
      </c>
      <c r="I20" s="11">
        <f>+I21</f>
        <v>69265</v>
      </c>
      <c r="J20" s="11">
        <f>+J21</f>
        <v>0</v>
      </c>
      <c r="K20" s="11">
        <f>F20-I20-J20</f>
        <v>0</v>
      </c>
    </row>
    <row r="21" spans="1:12" s="6" customFormat="1" ht="22.5" x14ac:dyDescent="0.25">
      <c r="A21" s="10" t="s">
        <v>143</v>
      </c>
      <c r="B21" s="10" t="s">
        <v>186</v>
      </c>
      <c r="C21" s="10" t="s">
        <v>187</v>
      </c>
      <c r="D21" s="11">
        <v>78000</v>
      </c>
      <c r="E21" s="11">
        <v>78000</v>
      </c>
      <c r="F21" s="11">
        <f>G21+H21</f>
        <v>69265</v>
      </c>
      <c r="G21" s="11">
        <v>0</v>
      </c>
      <c r="H21" s="11">
        <v>69265</v>
      </c>
      <c r="I21" s="11">
        <v>69265</v>
      </c>
      <c r="J21" s="11">
        <v>0</v>
      </c>
      <c r="K21" s="11">
        <f>F21-I21-J21</f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194</v>
      </c>
      <c r="B23" s="13"/>
      <c r="C23" s="13"/>
      <c r="D23" s="13"/>
      <c r="E23" s="13" t="s">
        <v>196</v>
      </c>
      <c r="F23" s="13"/>
      <c r="G23" s="13"/>
      <c r="H23" s="13"/>
      <c r="I23" s="13" t="s">
        <v>197</v>
      </c>
      <c r="J23" s="13"/>
      <c r="K23" s="13"/>
      <c r="L23" s="13"/>
    </row>
    <row r="24" spans="1:12" x14ac:dyDescent="0.25">
      <c r="A24" s="3" t="s">
        <v>195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3">
    <mergeCell ref="A23:D23"/>
    <mergeCell ref="A24:D24"/>
    <mergeCell ref="E23:H23"/>
    <mergeCell ref="E24:H24"/>
    <mergeCell ref="I23:L23"/>
    <mergeCell ref="I24:L2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2023-05-25T09:32:21Z</dcterms:created>
  <dcterms:modified xsi:type="dcterms:W3CDTF">2023-05-25T09:32:36Z</dcterms:modified>
</cp:coreProperties>
</file>