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3\"/>
    </mc:Choice>
  </mc:AlternateContent>
  <xr:revisionPtr revIDLastSave="0" documentId="8_{77D113B4-DBAB-4E52-95C7-9DE143C8D3B4}" xr6:coauthVersionLast="46" xr6:coauthVersionMax="46" xr10:uidLastSave="{00000000-0000-0000-0000-000000000000}"/>
  <bookViews>
    <workbookView xWindow="2685" yWindow="2685" windowWidth="15375" windowHeight="799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F16" i="3" s="1"/>
  <c r="K16" i="3" s="1"/>
  <c r="H16" i="3"/>
  <c r="H15" i="3" s="1"/>
  <c r="H14" i="3" s="1"/>
  <c r="H13" i="3" s="1"/>
  <c r="H12" i="3" s="1"/>
  <c r="I16" i="3"/>
  <c r="I15" i="3" s="1"/>
  <c r="I14" i="3" s="1"/>
  <c r="I13" i="3" s="1"/>
  <c r="J16" i="3"/>
  <c r="J15" i="3" s="1"/>
  <c r="J14" i="3" s="1"/>
  <c r="J13" i="3" s="1"/>
  <c r="F17" i="3"/>
  <c r="K17" i="3"/>
  <c r="D19" i="3"/>
  <c r="D18" i="3" s="1"/>
  <c r="E19" i="3"/>
  <c r="E18" i="3" s="1"/>
  <c r="G19" i="3"/>
  <c r="F19" i="3" s="1"/>
  <c r="K19" i="3" s="1"/>
  <c r="H19" i="3"/>
  <c r="H18" i="3" s="1"/>
  <c r="I19" i="3"/>
  <c r="I18" i="3" s="1"/>
  <c r="J19" i="3"/>
  <c r="J18" i="3" s="1"/>
  <c r="F20" i="3"/>
  <c r="K20" i="3"/>
  <c r="D23" i="3"/>
  <c r="D22" i="3" s="1"/>
  <c r="D21" i="3" s="1"/>
  <c r="E23" i="3"/>
  <c r="E22" i="3" s="1"/>
  <c r="E21" i="3" s="1"/>
  <c r="G23" i="3"/>
  <c r="F23" i="3" s="1"/>
  <c r="K23" i="3" s="1"/>
  <c r="H23" i="3"/>
  <c r="H22" i="3" s="1"/>
  <c r="H21" i="3" s="1"/>
  <c r="I23" i="3"/>
  <c r="I22" i="3" s="1"/>
  <c r="I21" i="3" s="1"/>
  <c r="J23" i="3"/>
  <c r="J22" i="3" s="1"/>
  <c r="J21" i="3" s="1"/>
  <c r="F24" i="3"/>
  <c r="K24" i="3"/>
  <c r="D25" i="3"/>
  <c r="E25" i="3"/>
  <c r="G25" i="3"/>
  <c r="F25" i="3" s="1"/>
  <c r="K25" i="3" s="1"/>
  <c r="H25" i="3"/>
  <c r="I25" i="3"/>
  <c r="J25" i="3"/>
  <c r="F26" i="3"/>
  <c r="K26" i="3"/>
  <c r="D28" i="3"/>
  <c r="D27" i="3" s="1"/>
  <c r="E28" i="3"/>
  <c r="E27" i="3" s="1"/>
  <c r="G28" i="3"/>
  <c r="G27" i="3" s="1"/>
  <c r="H28" i="3"/>
  <c r="H27" i="3" s="1"/>
  <c r="I28" i="3"/>
  <c r="I27" i="3" s="1"/>
  <c r="J28" i="3"/>
  <c r="J27" i="3" s="1"/>
  <c r="F29" i="3"/>
  <c r="K29" i="3"/>
  <c r="D17" i="2"/>
  <c r="D16" i="2" s="1"/>
  <c r="D15" i="2" s="1"/>
  <c r="E17" i="2"/>
  <c r="E16" i="2" s="1"/>
  <c r="E15" i="2" s="1"/>
  <c r="G17" i="2"/>
  <c r="F17" i="2" s="1"/>
  <c r="K17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/>
  <c r="D19" i="2"/>
  <c r="E19" i="2"/>
  <c r="G19" i="2"/>
  <c r="F19" i="2" s="1"/>
  <c r="K19" i="2" s="1"/>
  <c r="H19" i="2"/>
  <c r="I19" i="2"/>
  <c r="J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D33" i="2"/>
  <c r="E33" i="2"/>
  <c r="G33" i="2"/>
  <c r="F33" i="2" s="1"/>
  <c r="K33" i="2" s="1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G47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F50" i="2"/>
  <c r="K50" i="2"/>
  <c r="D52" i="2"/>
  <c r="E52" i="2"/>
  <c r="G52" i="2"/>
  <c r="H52" i="2"/>
  <c r="I52" i="2"/>
  <c r="J52" i="2"/>
  <c r="F53" i="2"/>
  <c r="K53" i="2"/>
  <c r="D54" i="2"/>
  <c r="E54" i="2"/>
  <c r="G54" i="2"/>
  <c r="F54" i="2" s="1"/>
  <c r="K54" i="2" s="1"/>
  <c r="H54" i="2"/>
  <c r="I54" i="2"/>
  <c r="J54" i="2"/>
  <c r="F55" i="2"/>
  <c r="K55" i="2"/>
  <c r="D57" i="2"/>
  <c r="D56" i="2" s="1"/>
  <c r="E57" i="2"/>
  <c r="E56" i="2" s="1"/>
  <c r="G57" i="2"/>
  <c r="G56" i="2" s="1"/>
  <c r="H57" i="2"/>
  <c r="H56" i="2" s="1"/>
  <c r="I57" i="2"/>
  <c r="I56" i="2" s="1"/>
  <c r="J57" i="2"/>
  <c r="J56" i="2" s="1"/>
  <c r="F58" i="2"/>
  <c r="K58" i="2"/>
  <c r="D59" i="2"/>
  <c r="E59" i="2"/>
  <c r="G59" i="2"/>
  <c r="F59" i="2" s="1"/>
  <c r="K59" i="2" s="1"/>
  <c r="H59" i="2"/>
  <c r="I59" i="2"/>
  <c r="J59" i="2"/>
  <c r="F60" i="2"/>
  <c r="K60" i="2"/>
  <c r="F61" i="2"/>
  <c r="K61" i="2"/>
  <c r="D62" i="2"/>
  <c r="E62" i="2"/>
  <c r="G62" i="2"/>
  <c r="F62" i="2" s="1"/>
  <c r="K62" i="2" s="1"/>
  <c r="H62" i="2"/>
  <c r="I62" i="2"/>
  <c r="J62" i="2"/>
  <c r="F63" i="2"/>
  <c r="K63" i="2"/>
  <c r="D65" i="2"/>
  <c r="D64" i="2" s="1"/>
  <c r="E65" i="2"/>
  <c r="E64" i="2" s="1"/>
  <c r="G65" i="2"/>
  <c r="G64" i="2" s="1"/>
  <c r="H65" i="2"/>
  <c r="H64" i="2" s="1"/>
  <c r="I65" i="2"/>
  <c r="I64" i="2" s="1"/>
  <c r="J65" i="2"/>
  <c r="J64" i="2" s="1"/>
  <c r="F66" i="2"/>
  <c r="K66" i="2"/>
  <c r="D69" i="2"/>
  <c r="D68" i="2" s="1"/>
  <c r="D67" i="2" s="1"/>
  <c r="E69" i="2"/>
  <c r="E68" i="2" s="1"/>
  <c r="E67" i="2" s="1"/>
  <c r="G69" i="2"/>
  <c r="F69" i="2" s="1"/>
  <c r="K69" i="2" s="1"/>
  <c r="H69" i="2"/>
  <c r="H68" i="2" s="1"/>
  <c r="H67" i="2" s="1"/>
  <c r="I69" i="2"/>
  <c r="I68" i="2" s="1"/>
  <c r="I67" i="2" s="1"/>
  <c r="J69" i="2"/>
  <c r="J68" i="2" s="1"/>
  <c r="J67" i="2" s="1"/>
  <c r="F70" i="2"/>
  <c r="K70" i="2"/>
  <c r="F71" i="2"/>
  <c r="K71" i="2"/>
  <c r="D72" i="2"/>
  <c r="E72" i="2"/>
  <c r="G72" i="2"/>
  <c r="F72" i="2" s="1"/>
  <c r="K72" i="2" s="1"/>
  <c r="H72" i="2"/>
  <c r="I72" i="2"/>
  <c r="J72" i="2"/>
  <c r="F73" i="2"/>
  <c r="K73" i="2"/>
  <c r="D18" i="1"/>
  <c r="D17" i="1" s="1"/>
  <c r="D16" i="1" s="1"/>
  <c r="D15" i="1" s="1"/>
  <c r="E18" i="1"/>
  <c r="G18" i="1"/>
  <c r="F18" i="1" s="1"/>
  <c r="H18" i="1"/>
  <c r="H17" i="1" s="1"/>
  <c r="H16" i="1" s="1"/>
  <c r="I18" i="1"/>
  <c r="I17" i="1" s="1"/>
  <c r="I16" i="1" s="1"/>
  <c r="J18" i="1"/>
  <c r="J17" i="1" s="1"/>
  <c r="J16" i="1" s="1"/>
  <c r="K18" i="1"/>
  <c r="F19" i="1"/>
  <c r="K19" i="1"/>
  <c r="D20" i="1"/>
  <c r="E20" i="1"/>
  <c r="G20" i="1"/>
  <c r="F20" i="1" s="1"/>
  <c r="H20" i="1"/>
  <c r="I20" i="1"/>
  <c r="J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J25" i="1"/>
  <c r="J24" i="1" s="1"/>
  <c r="J23" i="1" s="1"/>
  <c r="F26" i="1"/>
  <c r="K26" i="1"/>
  <c r="F27" i="1"/>
  <c r="K27" i="1"/>
  <c r="D28" i="1"/>
  <c r="E28" i="1"/>
  <c r="G28" i="1"/>
  <c r="F28" i="1" s="1"/>
  <c r="H28" i="1"/>
  <c r="I28" i="1"/>
  <c r="I24" i="1" s="1"/>
  <c r="I23" i="1" s="1"/>
  <c r="J28" i="1"/>
  <c r="F29" i="1"/>
  <c r="K29" i="1"/>
  <c r="F30" i="1"/>
  <c r="K30" i="1"/>
  <c r="F31" i="1"/>
  <c r="K31" i="1"/>
  <c r="F32" i="1"/>
  <c r="K32" i="1"/>
  <c r="I33" i="1"/>
  <c r="D34" i="1"/>
  <c r="D33" i="1" s="1"/>
  <c r="E34" i="1"/>
  <c r="E33" i="1" s="1"/>
  <c r="G34" i="1"/>
  <c r="F34" i="1" s="1"/>
  <c r="H34" i="1"/>
  <c r="H33" i="1" s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H39" i="1"/>
  <c r="H38" i="1" s="1"/>
  <c r="I39" i="1"/>
  <c r="I38" i="1" s="1"/>
  <c r="J39" i="1"/>
  <c r="J38" i="1" s="1"/>
  <c r="K39" i="1"/>
  <c r="F40" i="1"/>
  <c r="K40" i="1"/>
  <c r="F41" i="1"/>
  <c r="K41" i="1"/>
  <c r="F42" i="1"/>
  <c r="K42" i="1"/>
  <c r="E43" i="1"/>
  <c r="I43" i="1"/>
  <c r="D44" i="1"/>
  <c r="D43" i="1" s="1"/>
  <c r="E44" i="1"/>
  <c r="G44" i="1"/>
  <c r="F44" i="1" s="1"/>
  <c r="K44" i="1" s="1"/>
  <c r="H44" i="1"/>
  <c r="H43" i="1" s="1"/>
  <c r="I44" i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H49" i="1"/>
  <c r="H48" i="1" s="1"/>
  <c r="H47" i="1" s="1"/>
  <c r="I49" i="1"/>
  <c r="I48" i="1" s="1"/>
  <c r="I47" i="1" s="1"/>
  <c r="J49" i="1"/>
  <c r="J48" i="1" s="1"/>
  <c r="J47" i="1" s="1"/>
  <c r="K49" i="1"/>
  <c r="F50" i="1"/>
  <c r="K50" i="1"/>
  <c r="F51" i="1"/>
  <c r="K51" i="1"/>
  <c r="D53" i="1"/>
  <c r="E53" i="1"/>
  <c r="G53" i="1"/>
  <c r="F53" i="1" s="1"/>
  <c r="H53" i="1"/>
  <c r="H52" i="1" s="1"/>
  <c r="I53" i="1"/>
  <c r="J53" i="1"/>
  <c r="K53" i="1"/>
  <c r="F54" i="1"/>
  <c r="K54" i="1"/>
  <c r="D55" i="1"/>
  <c r="E55" i="1"/>
  <c r="G55" i="1"/>
  <c r="F55" i="1" s="1"/>
  <c r="K55" i="1" s="1"/>
  <c r="H55" i="1"/>
  <c r="I55" i="1"/>
  <c r="J55" i="1"/>
  <c r="F56" i="1"/>
  <c r="K56" i="1"/>
  <c r="D58" i="1"/>
  <c r="D57" i="1" s="1"/>
  <c r="E58" i="1"/>
  <c r="E57" i="1" s="1"/>
  <c r="G58" i="1"/>
  <c r="F58" i="1" s="1"/>
  <c r="H58" i="1"/>
  <c r="H57" i="1" s="1"/>
  <c r="I58" i="1"/>
  <c r="I57" i="1" s="1"/>
  <c r="J58" i="1"/>
  <c r="J57" i="1" s="1"/>
  <c r="K58" i="1"/>
  <c r="F59" i="1"/>
  <c r="K59" i="1"/>
  <c r="D60" i="1"/>
  <c r="E60" i="1"/>
  <c r="G60" i="1"/>
  <c r="F60" i="1" s="1"/>
  <c r="H60" i="1"/>
  <c r="I60" i="1"/>
  <c r="J60" i="1"/>
  <c r="F61" i="1"/>
  <c r="K61" i="1"/>
  <c r="F62" i="1"/>
  <c r="K62" i="1"/>
  <c r="F63" i="1"/>
  <c r="K63" i="1"/>
  <c r="F64" i="1"/>
  <c r="K64" i="1"/>
  <c r="I65" i="1"/>
  <c r="D66" i="1"/>
  <c r="D65" i="1" s="1"/>
  <c r="E66" i="1"/>
  <c r="E65" i="1" s="1"/>
  <c r="G66" i="1"/>
  <c r="F66" i="1" s="1"/>
  <c r="H66" i="1"/>
  <c r="H65" i="1" s="1"/>
  <c r="I66" i="1"/>
  <c r="J66" i="1"/>
  <c r="J65" i="1" s="1"/>
  <c r="F67" i="1"/>
  <c r="K67" i="1"/>
  <c r="F68" i="1"/>
  <c r="K68" i="1"/>
  <c r="D71" i="1"/>
  <c r="D70" i="1" s="1"/>
  <c r="D69" i="1" s="1"/>
  <c r="E71" i="1"/>
  <c r="E70" i="1" s="1"/>
  <c r="E69" i="1" s="1"/>
  <c r="G71" i="1"/>
  <c r="H71" i="1"/>
  <c r="H70" i="1" s="1"/>
  <c r="H69" i="1" s="1"/>
  <c r="I71" i="1"/>
  <c r="I70" i="1" s="1"/>
  <c r="I69" i="1" s="1"/>
  <c r="J71" i="1"/>
  <c r="J70" i="1" s="1"/>
  <c r="J69" i="1" s="1"/>
  <c r="F72" i="1"/>
  <c r="K72" i="1"/>
  <c r="F73" i="1"/>
  <c r="K73" i="1"/>
  <c r="F74" i="1"/>
  <c r="K74" i="1"/>
  <c r="D75" i="1"/>
  <c r="E75" i="1"/>
  <c r="G75" i="1"/>
  <c r="F75" i="1" s="1"/>
  <c r="K75" i="1" s="1"/>
  <c r="H75" i="1"/>
  <c r="I75" i="1"/>
  <c r="J75" i="1"/>
  <c r="F76" i="1"/>
  <c r="K76" i="1"/>
  <c r="F77" i="1"/>
  <c r="K77" i="1"/>
  <c r="D79" i="1"/>
  <c r="D78" i="1" s="1"/>
  <c r="E79" i="1"/>
  <c r="E78" i="1" s="1"/>
  <c r="G79" i="1"/>
  <c r="F79" i="1" s="1"/>
  <c r="K79" i="1" s="1"/>
  <c r="H79" i="1"/>
  <c r="H78" i="1" s="1"/>
  <c r="I79" i="1"/>
  <c r="I78" i="1" s="1"/>
  <c r="J79" i="1"/>
  <c r="J78" i="1" s="1"/>
  <c r="F80" i="1"/>
  <c r="K80" i="1"/>
  <c r="F27" i="3" l="1"/>
  <c r="K27" i="3" s="1"/>
  <c r="J12" i="3"/>
  <c r="E12" i="3"/>
  <c r="I12" i="3"/>
  <c r="D12" i="3"/>
  <c r="G22" i="3"/>
  <c r="F28" i="3"/>
  <c r="K28" i="3" s="1"/>
  <c r="G18" i="3"/>
  <c r="F18" i="3" s="1"/>
  <c r="K18" i="3" s="1"/>
  <c r="G15" i="3"/>
  <c r="J45" i="2"/>
  <c r="J51" i="2"/>
  <c r="E51" i="2"/>
  <c r="E45" i="2" s="1"/>
  <c r="H32" i="2"/>
  <c r="H51" i="2"/>
  <c r="H45" i="2" s="1"/>
  <c r="J32" i="2"/>
  <c r="J14" i="2" s="1"/>
  <c r="J13" i="2" s="1"/>
  <c r="J12" i="2" s="1"/>
  <c r="E32" i="2"/>
  <c r="E14" i="2" s="1"/>
  <c r="E13" i="2" s="1"/>
  <c r="E12" i="2" s="1"/>
  <c r="H14" i="2"/>
  <c r="F56" i="2"/>
  <c r="K56" i="2" s="1"/>
  <c r="G51" i="2"/>
  <c r="D45" i="2"/>
  <c r="I32" i="2"/>
  <c r="D32" i="2"/>
  <c r="F64" i="2"/>
  <c r="K64" i="2" s="1"/>
  <c r="I51" i="2"/>
  <c r="I45" i="2" s="1"/>
  <c r="D51" i="2"/>
  <c r="F47" i="2"/>
  <c r="K47" i="2" s="1"/>
  <c r="G46" i="2"/>
  <c r="I14" i="2"/>
  <c r="D14" i="2"/>
  <c r="G37" i="2"/>
  <c r="F37" i="2" s="1"/>
  <c r="K37" i="2" s="1"/>
  <c r="G16" i="2"/>
  <c r="F65" i="2"/>
  <c r="K65" i="2" s="1"/>
  <c r="F57" i="2"/>
  <c r="K57" i="2" s="1"/>
  <c r="F52" i="2"/>
  <c r="K52" i="2" s="1"/>
  <c r="F48" i="2"/>
  <c r="K48" i="2" s="1"/>
  <c r="G68" i="2"/>
  <c r="G42" i="2"/>
  <c r="F42" i="2" s="1"/>
  <c r="K42" i="2" s="1"/>
  <c r="G32" i="2"/>
  <c r="F32" i="2" s="1"/>
  <c r="G23" i="2"/>
  <c r="I15" i="1"/>
  <c r="G78" i="1"/>
  <c r="F78" i="1" s="1"/>
  <c r="K78" i="1" s="1"/>
  <c r="K66" i="1"/>
  <c r="K60" i="1"/>
  <c r="H46" i="1"/>
  <c r="K34" i="1"/>
  <c r="K28" i="1"/>
  <c r="K20" i="1"/>
  <c r="H15" i="1"/>
  <c r="H14" i="1" s="1"/>
  <c r="I46" i="1"/>
  <c r="F71" i="1"/>
  <c r="K71" i="1" s="1"/>
  <c r="G70" i="1"/>
  <c r="G57" i="1"/>
  <c r="F57" i="1" s="1"/>
  <c r="K57" i="1" s="1"/>
  <c r="J52" i="1"/>
  <c r="E52" i="1"/>
  <c r="G48" i="1"/>
  <c r="J33" i="1"/>
  <c r="G17" i="1"/>
  <c r="I52" i="1"/>
  <c r="D52" i="1"/>
  <c r="D46" i="1" s="1"/>
  <c r="D14" i="1" s="1"/>
  <c r="J46" i="1"/>
  <c r="E46" i="1"/>
  <c r="G38" i="1"/>
  <c r="F38" i="1" s="1"/>
  <c r="K38" i="1" s="1"/>
  <c r="J15" i="1"/>
  <c r="E17" i="1"/>
  <c r="E16" i="1" s="1"/>
  <c r="E15" i="1" s="1"/>
  <c r="E14" i="1" s="1"/>
  <c r="G65" i="1"/>
  <c r="F65" i="1" s="1"/>
  <c r="K65" i="1" s="1"/>
  <c r="G43" i="1"/>
  <c r="F43" i="1" s="1"/>
  <c r="K43" i="1" s="1"/>
  <c r="G33" i="1"/>
  <c r="F33" i="1" s="1"/>
  <c r="K33" i="1" s="1"/>
  <c r="G24" i="1"/>
  <c r="F22" i="3" l="1"/>
  <c r="K22" i="3" s="1"/>
  <c r="G21" i="3"/>
  <c r="F21" i="3" s="1"/>
  <c r="K21" i="3" s="1"/>
  <c r="F15" i="3"/>
  <c r="K15" i="3" s="1"/>
  <c r="G14" i="3"/>
  <c r="I13" i="2"/>
  <c r="I12" i="2" s="1"/>
  <c r="F16" i="2"/>
  <c r="K16" i="2" s="1"/>
  <c r="G15" i="2"/>
  <c r="G45" i="2"/>
  <c r="F45" i="2" s="1"/>
  <c r="K45" i="2" s="1"/>
  <c r="F46" i="2"/>
  <c r="K46" i="2" s="1"/>
  <c r="K32" i="2"/>
  <c r="F51" i="2"/>
  <c r="K51" i="2" s="1"/>
  <c r="F68" i="2"/>
  <c r="K68" i="2" s="1"/>
  <c r="G67" i="2"/>
  <c r="F67" i="2" s="1"/>
  <c r="K67" i="2" s="1"/>
  <c r="H13" i="2"/>
  <c r="H12" i="2" s="1"/>
  <c r="F23" i="2"/>
  <c r="K23" i="2" s="1"/>
  <c r="G22" i="2"/>
  <c r="F22" i="2" s="1"/>
  <c r="K22" i="2" s="1"/>
  <c r="D13" i="2"/>
  <c r="D12" i="2" s="1"/>
  <c r="D12" i="1"/>
  <c r="D13" i="1"/>
  <c r="F24" i="1"/>
  <c r="K24" i="1" s="1"/>
  <c r="G23" i="1"/>
  <c r="F23" i="1" s="1"/>
  <c r="K23" i="1" s="1"/>
  <c r="F17" i="1"/>
  <c r="K17" i="1" s="1"/>
  <c r="G16" i="1"/>
  <c r="J14" i="1"/>
  <c r="H12" i="1"/>
  <c r="H13" i="1"/>
  <c r="F48" i="1"/>
  <c r="K48" i="1" s="1"/>
  <c r="G47" i="1"/>
  <c r="F70" i="1"/>
  <c r="K70" i="1" s="1"/>
  <c r="G69" i="1"/>
  <c r="F69" i="1" s="1"/>
  <c r="K69" i="1" s="1"/>
  <c r="G52" i="1"/>
  <c r="F52" i="1" s="1"/>
  <c r="K52" i="1" s="1"/>
  <c r="E13" i="1"/>
  <c r="E12" i="1"/>
  <c r="I14" i="1"/>
  <c r="G13" i="3" l="1"/>
  <c r="F14" i="3"/>
  <c r="K14" i="3" s="1"/>
  <c r="F15" i="2"/>
  <c r="K15" i="2" s="1"/>
  <c r="G14" i="2"/>
  <c r="F47" i="1"/>
  <c r="K47" i="1" s="1"/>
  <c r="G46" i="1"/>
  <c r="F46" i="1" s="1"/>
  <c r="K46" i="1" s="1"/>
  <c r="J12" i="1"/>
  <c r="J13" i="1"/>
  <c r="F16" i="1"/>
  <c r="K16" i="1" s="1"/>
  <c r="G15" i="1"/>
  <c r="I12" i="1"/>
  <c r="I13" i="1"/>
  <c r="F13" i="3" l="1"/>
  <c r="K13" i="3" s="1"/>
  <c r="G12" i="3"/>
  <c r="F12" i="3" s="1"/>
  <c r="K12" i="3" s="1"/>
  <c r="F14" i="2"/>
  <c r="K14" i="2" s="1"/>
  <c r="G13" i="2"/>
  <c r="F15" i="1"/>
  <c r="K15" i="1" s="1"/>
  <c r="G14" i="1"/>
  <c r="F13" i="2" l="1"/>
  <c r="K13" i="2" s="1"/>
  <c r="G12" i="2"/>
  <c r="F12" i="2" s="1"/>
  <c r="K12" i="2" s="1"/>
  <c r="F14" i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<sst xmlns="http://schemas.openxmlformats.org/spreadsheetml/2006/main" count="522" uniqueCount="273">
  <si>
    <t>CENTRALIZAT</t>
  </si>
  <si>
    <t>CUI: 3394252</t>
  </si>
  <si>
    <t xml:space="preserve"> Anexa 12</t>
  </si>
  <si>
    <t>Cont de executie - Venituri - Bugetul local</t>
  </si>
  <si>
    <t>Trimestrul: 3,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</si>
  <si>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</si>
  <si>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</si>
  <si>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</si>
  <si>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</si>
  <si>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</si>
  <si>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</si>
  <si>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</si>
  <si>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</si>
  <si>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</si>
  <si>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</si>
  <si>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</si>
  <si>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</si>
  <si>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</si>
  <si>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</si>
  <si>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</si>
  <si>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</si>
  <si>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</si>
  <si>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</si>
  <si>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</si>
  <si>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</si>
  <si>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</si>
  <si>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</si>
  <si>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</si>
  <si>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</si>
  <si>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</si>
  <si>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</si>
  <si>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</si>
  <si>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</si>
  <si>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</si>
  <si>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</si>
  <si>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</si>
  <si>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</si>
  <si>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</si>
  <si>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</si>
  <si>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</si>
  <si>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</si>
  <si>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</si>
  <si>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</si>
  <si>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</si>
  <si>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</si>
  <si>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</si>
  <si>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</si>
  <si>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</si>
  <si>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</si>
  <si>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</si>
  <si>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</si>
  <si>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</si>
  <si>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</si>
  <si>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</si>
  <si>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</si>
  <si>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</si>
  <si>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</si>
  <si>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</si>
  <si>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</si>
  <si>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</si>
  <si>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</si>
  <si>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</si>
  <si>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</si>
  <si>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</si>
  <si>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</si>
  <si>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</si>
  <si>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</si>
  <si>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</si>
  <si>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</si>
  <si>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</si>
  <si>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</si>
  <si>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</si>
  <si>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</si>
  <si>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</si>
  <si>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</si>
  <si>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</si>
  <si>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</si>
  <si>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</si>
  <si>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</si>
  <si>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</si>
  <si>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</si>
  <si>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</si>
  <si>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</si>
  <si>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</si>
  <si>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</si>
  <si>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</si>
  <si>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</si>
  <si>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</si>
  <si>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</si>
  <si>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</si>
  <si>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</si>
  <si>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</si>
  <si>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</si>
  <si>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</si>
  <si>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</si>
  <si>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</si>
  <si>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</si>
  <si>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</si>
  <si>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</si>
  <si>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</si>
  <si>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</si>
  <si>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</si>
  <si>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</si>
  <si>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</si>
  <si>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</si>
  <si>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</si>
  <si>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</si>
  <si>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</si>
  <si>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</si>
  <si>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</si>
  <si>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</si>
  <si>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</si>
  <si>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</si>
  <si>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</si>
  <si>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</si>
  <si>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</si>
  <si>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</si>
  <si>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</si>
  <si>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</si>
  <si>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</si>
  <si>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</si>
  <si>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</si>
  <si>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</si>
  <si>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</si>
  <si>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</si>
  <si>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</si>
  <si>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</si>
  <si>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</si>
  <si>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</si>
  <si>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</si>
  <si>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</si>
  <si>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</si>
  <si>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</si>
  <si>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</si>
  <si>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</si>
  <si>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</si>
  <si>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</si>
  <si>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66</t>
  </si>
  <si>
    <t>Alte venituri din proprietate</t>
  </si>
  <si>
    <t>30.02.50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</si>
  <si>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</si>
  <si>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</si>
  <si>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</si>
  <si>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</si>
  <si>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</si>
  <si>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</si>
  <si>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</si>
  <si>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</si>
  <si>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</si>
  <si>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81</t>
  </si>
  <si>
    <t>Venituri din taxe administrative, eliberari permise (cod 34.02.02+34.02.50)</t>
  </si>
  <si>
    <t>34.02</t>
  </si>
  <si>
    <t>82</t>
  </si>
  <si>
    <t>Taxe extrajudiciare de timbru</t>
  </si>
  <si>
    <t>34.02.02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</si>
  <si>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</si>
  <si>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</si>
  <si>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</si>
  <si>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</si>
  <si>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</si>
  <si>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</si>
  <si>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</si>
  <si>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</si>
  <si>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</si>
  <si>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</si>
  <si>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</si>
  <si>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</si>
  <si>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</si>
  <si>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</si>
  <si>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</si>
  <si>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</si>
  <si>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</si>
  <si>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</si>
  <si>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</si>
  <si>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</si>
  <si>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</si>
  <si>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</si>
  <si>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</si>
  <si>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</si>
  <si>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</si>
  <si>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</si>
  <si>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</si>
  <si>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</si>
  <si>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</si>
  <si>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</si>
  <si>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</si>
  <si>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</si>
  <si>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</si>
  <si>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129</t>
  </si>
  <si>
    <t>Sume din excedentul bugetului local utilizate pentru finantarea cheltuielilor sectiunii de functionare</t>
  </si>
  <si>
    <t>40.02.18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</si>
  <si>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</si>
  <si>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</si>
  <si>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</si>
  <si>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</si>
  <si>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</si>
  <si>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</si>
  <si>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</si>
  <si>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</si>
  <si>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</si>
  <si>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</si>
  <si>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</si>
  <si>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</si>
  <si>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</si>
  <si>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</si>
  <si>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</si>
  <si>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</si>
  <si>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</si>
  <si>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</si>
  <si>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</si>
  <si>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</si>
  <si>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</si>
  <si>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221</t>
  </si>
  <si>
    <t>Sume alocate din bugetul AFIR, pentru sustinerea proiectelor din PNDR 2014-2020</t>
  </si>
  <si>
    <t>43.02.31</t>
  </si>
  <si>
    <t>222</t>
  </si>
  <si>
    <t>Sume alocate din bugetul ANCPI pentru finanţarea lucrărilor de înregistrare sistematică din cadrul Programului naţional de cadastru şi carte funciară</t>
  </si>
  <si>
    <t>43.02.34</t>
  </si>
  <si>
    <t>304</t>
  </si>
  <si>
    <t>Sume primite de la UE/alti donatori in contul platilor efectuate si prefinantari aferente cadrului financiar 2014-2020</t>
  </si>
  <si>
    <t>48.02</t>
  </si>
  <si>
    <t>317</t>
  </si>
  <si>
    <t xml:space="preserve">Fondul European Agricol de Dezvoltare Rurala  (FEADR)  (cod 48.02.04.01+48.02.04.02+48.02.04.03) </t>
  </si>
  <si>
    <t>48.02.04</t>
  </si>
  <si>
    <t>318</t>
  </si>
  <si>
    <t xml:space="preserve">  Sume primite în contul plăţilor efectuate în anul curent</t>
  </si>
  <si>
    <t>48.02.04.01</t>
  </si>
  <si>
    <t>ORDONATOR DE CREDITE,</t>
  </si>
  <si>
    <t>ESANU DORU</t>
  </si>
  <si>
    <t xml:space="preserve">CONTABIL </t>
  </si>
  <si>
    <t/>
  </si>
  <si>
    <t>CICI GRIGORAS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</si>
  <si>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</si>
  <si>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</si>
  <si>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</si>
  <si>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</si>
  <si>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</si>
  <si>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</si>
  <si>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</si>
  <si>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</si>
  <si>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</si>
  <si>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</si>
  <si>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</si>
  <si>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</si>
  <si>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64</t>
  </si>
  <si>
    <t>67</t>
  </si>
  <si>
    <t>68</t>
  </si>
  <si>
    <t>79</t>
  </si>
  <si>
    <t>80</t>
  </si>
  <si>
    <t>83</t>
  </si>
  <si>
    <t>89</t>
  </si>
  <si>
    <t>93</t>
  </si>
  <si>
    <t>98</t>
  </si>
  <si>
    <t>99</t>
  </si>
  <si>
    <t>Transferuri voluntare,  altele decat subventiile (cod 37.02.01+37.02.50)</t>
  </si>
  <si>
    <t>37.02</t>
  </si>
  <si>
    <t>101</t>
  </si>
  <si>
    <t>103</t>
  </si>
  <si>
    <t>104</t>
  </si>
  <si>
    <t>114</t>
  </si>
  <si>
    <t>115</t>
  </si>
  <si>
    <t>116</t>
  </si>
  <si>
    <t>125</t>
  </si>
  <si>
    <t>145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</si>
  <si>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</si>
  <si>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</si>
  <si>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</si>
  <si>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</si>
  <si>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</si>
  <si>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</si>
  <si>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167</t>
  </si>
  <si>
    <t>180</t>
  </si>
  <si>
    <t>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</si>
</sst>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21</v>
      </c>
      <c r="C12" s="10" t="s">
        <v>22</v>
      </c>
      <c r="D12" s="11">
        <f>D14+D65+D69+D78</f>
        <v>5121646</v>
      </c>
      <c r="E12" s="11">
        <f>E14+E65+E69+E78</f>
        <v>4499646</v>
      </c>
      <c r="F12" s="11">
        <f>G12+H12</f>
        <v>6857257</v>
      </c>
      <c r="G12" s="11">
        <f>G14+G65+G69+G78</f>
        <v>1729562</v>
      </c>
      <c r="H12" s="11">
        <f>H14+H65+H69+H78</f>
        <v>5127695</v>
      </c>
      <c r="I12" s="11">
        <f>I14+I65+I69+I78</f>
        <v>4957316</v>
      </c>
      <c r="J12" s="11">
        <f>J14+J65+J69+J78</f>
        <v>0</v>
      </c>
      <c r="K12" s="11">
        <f>F12-I12-J12</f>
        <v>1899941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D14-D34</f>
        <v>1031200</v>
      </c>
      <c r="E13" s="11">
        <f>E14-E34</f>
        <v>1015200</v>
      </c>
      <c r="F13" s="11">
        <f>G13+H13</f>
        <v>2622712</v>
      </c>
      <c r="G13" s="11">
        <f>G14-G34</f>
        <v>1729562</v>
      </c>
      <c r="H13" s="11">
        <f>H14-H34</f>
        <v>893150</v>
      </c>
      <c r="I13" s="11">
        <f>I14-I34</f>
        <v>722771</v>
      </c>
      <c r="J13" s="11">
        <f>J14-J34</f>
        <v>0</v>
      </c>
      <c r="K13" s="11">
        <f>F13-I13-J13</f>
        <v>1899941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D15+D46</f>
        <v>3548200</v>
      </c>
      <c r="E14" s="11">
        <f>E15+E46</f>
        <v>2940200</v>
      </c>
      <c r="F14" s="11">
        <f>G14+H14</f>
        <v>4448212</v>
      </c>
      <c r="G14" s="11">
        <f>G15+G46</f>
        <v>1729562</v>
      </c>
      <c r="H14" s="11">
        <f>H15+H46</f>
        <v>2718650</v>
      </c>
      <c r="I14" s="11">
        <f>I15+I46</f>
        <v>2548271</v>
      </c>
      <c r="J14" s="11">
        <f>J15+J46</f>
        <v>0</v>
      </c>
      <c r="K14" s="11">
        <f>F14-I14-J14</f>
        <v>1899941</v>
      </c>
    </row>
    <row r="15" spans="1:11" s="6" customFormat="1" ht="22.5" x14ac:dyDescent="0.25">
      <c r="A15" s="10" t="s">
        <v>29</v>
      </c>
      <c r="B15" s="10" t="s">
        <v>30</v>
      </c>
      <c r="C15" s="10" t="s">
        <v>31</v>
      </c>
      <c r="D15" s="11">
        <f>D16+D23+D33+D43</f>
        <v>3292000</v>
      </c>
      <c r="E15" s="11">
        <f>E16+E23+E33+E43</f>
        <v>2684000</v>
      </c>
      <c r="F15" s="11">
        <f>G15+H15</f>
        <v>3393576</v>
      </c>
      <c r="G15" s="11">
        <f>G16+G23+G33+G43</f>
        <v>956564</v>
      </c>
      <c r="H15" s="11">
        <f>H16+H23+H33+H43</f>
        <v>2437012</v>
      </c>
      <c r="I15" s="11">
        <f>I16+I23+I33+I43</f>
        <v>2362540</v>
      </c>
      <c r="J15" s="11">
        <f>J16+J23+J33+J43</f>
        <v>0</v>
      </c>
      <c r="K15" s="11">
        <f>F15-I15-J15</f>
        <v>1031036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+D17</f>
        <v>365000</v>
      </c>
      <c r="E16" s="11">
        <f>+E17</f>
        <v>363000</v>
      </c>
      <c r="F16" s="11">
        <f>G16+H16</f>
        <v>267341</v>
      </c>
      <c r="G16" s="11">
        <f>+G17</f>
        <v>0</v>
      </c>
      <c r="H16" s="11">
        <f>+H17</f>
        <v>267341</v>
      </c>
      <c r="I16" s="11">
        <f>+I17</f>
        <v>267341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35</v>
      </c>
      <c r="B17" s="10" t="s">
        <v>36</v>
      </c>
      <c r="C17" s="10" t="s">
        <v>37</v>
      </c>
      <c r="D17" s="11">
        <f>D18+D20</f>
        <v>365000</v>
      </c>
      <c r="E17" s="11">
        <f>E18+E20</f>
        <v>363000</v>
      </c>
      <c r="F17" s="11">
        <f>G17+H17</f>
        <v>267341</v>
      </c>
      <c r="G17" s="11">
        <f>G18+G20</f>
        <v>0</v>
      </c>
      <c r="H17" s="11">
        <f>H18+H20</f>
        <v>267341</v>
      </c>
      <c r="I17" s="11">
        <f>I18+I20</f>
        <v>267341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38</v>
      </c>
      <c r="B18" s="10" t="s">
        <v>39</v>
      </c>
      <c r="C18" s="10" t="s">
        <v>40</v>
      </c>
      <c r="D18" s="11">
        <f>+D19</f>
        <v>7000</v>
      </c>
      <c r="E18" s="11">
        <f>+E19</f>
        <v>5000</v>
      </c>
      <c r="F18" s="11">
        <f>G18+H18</f>
        <v>2586</v>
      </c>
      <c r="G18" s="11">
        <f>+G19</f>
        <v>0</v>
      </c>
      <c r="H18" s="11">
        <f>+H19</f>
        <v>2586</v>
      </c>
      <c r="I18" s="11">
        <f>+I19</f>
        <v>2586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42</v>
      </c>
      <c r="C19" s="10" t="s">
        <v>43</v>
      </c>
      <c r="D19" s="11">
        <v>7000</v>
      </c>
      <c r="E19" s="11">
        <v>5000</v>
      </c>
      <c r="F19" s="11">
        <f>G19+H19</f>
        <v>2586</v>
      </c>
      <c r="G19" s="11">
        <v>0</v>
      </c>
      <c r="H19" s="11">
        <v>2586</v>
      </c>
      <c r="I19" s="11">
        <v>2586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f>D21+D22</f>
        <v>358000</v>
      </c>
      <c r="E20" s="11">
        <f>E21+E22</f>
        <v>358000</v>
      </c>
      <c r="F20" s="11">
        <f>G20+H20</f>
        <v>264755</v>
      </c>
      <c r="G20" s="11">
        <f>G21+G22</f>
        <v>0</v>
      </c>
      <c r="H20" s="11">
        <f>H21+H22</f>
        <v>264755</v>
      </c>
      <c r="I20" s="11">
        <f>I21+I22</f>
        <v>264755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47</v>
      </c>
      <c r="B21" s="10" t="s">
        <v>48</v>
      </c>
      <c r="C21" s="10" t="s">
        <v>49</v>
      </c>
      <c r="D21" s="11">
        <v>192000</v>
      </c>
      <c r="E21" s="11">
        <v>192000</v>
      </c>
      <c r="F21" s="11">
        <f>G21+H21</f>
        <v>144058</v>
      </c>
      <c r="G21" s="11">
        <v>0</v>
      </c>
      <c r="H21" s="11">
        <v>144058</v>
      </c>
      <c r="I21" s="11">
        <v>144058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51</v>
      </c>
      <c r="C22" s="10" t="s">
        <v>52</v>
      </c>
      <c r="D22" s="11">
        <v>166000</v>
      </c>
      <c r="E22" s="11">
        <v>166000</v>
      </c>
      <c r="F22" s="11">
        <f>G22+H22</f>
        <v>120697</v>
      </c>
      <c r="G22" s="11">
        <v>0</v>
      </c>
      <c r="H22" s="11">
        <v>120697</v>
      </c>
      <c r="I22" s="11">
        <v>120697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f>D24</f>
        <v>317000</v>
      </c>
      <c r="E23" s="11">
        <f>E24</f>
        <v>303000</v>
      </c>
      <c r="F23" s="11">
        <f>G23+H23</f>
        <v>1035141</v>
      </c>
      <c r="G23" s="11">
        <f>G24</f>
        <v>788649</v>
      </c>
      <c r="H23" s="11">
        <f>H24</f>
        <v>246492</v>
      </c>
      <c r="I23" s="11">
        <f>I24</f>
        <v>205792</v>
      </c>
      <c r="J23" s="11">
        <f>J24</f>
        <v>0</v>
      </c>
      <c r="K23" s="11">
        <f>F23-I23-J23</f>
        <v>829349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D25+D28+D32</f>
        <v>317000</v>
      </c>
      <c r="E24" s="11">
        <f>E25+E28+E32</f>
        <v>303000</v>
      </c>
      <c r="F24" s="11">
        <f>G24+H24</f>
        <v>1035141</v>
      </c>
      <c r="G24" s="11">
        <f>G25+G28+G32</f>
        <v>788649</v>
      </c>
      <c r="H24" s="11">
        <f>H25+H28+H32</f>
        <v>246492</v>
      </c>
      <c r="I24" s="11">
        <f>I25+I28+I32</f>
        <v>205792</v>
      </c>
      <c r="J24" s="11">
        <f>J25+J28+J32</f>
        <v>0</v>
      </c>
      <c r="K24" s="11">
        <f>F24-I24-J24</f>
        <v>829349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D26+D27</f>
        <v>75000</v>
      </c>
      <c r="E25" s="11">
        <f>E26+E27</f>
        <v>64000</v>
      </c>
      <c r="F25" s="11">
        <f>G25+H25</f>
        <v>117736</v>
      </c>
      <c r="G25" s="11">
        <f>G26+G27</f>
        <v>70594</v>
      </c>
      <c r="H25" s="11">
        <f>H26+H27</f>
        <v>47142</v>
      </c>
      <c r="I25" s="11">
        <f>I26+I27</f>
        <v>39107</v>
      </c>
      <c r="J25" s="11">
        <f>J26+J27</f>
        <v>0</v>
      </c>
      <c r="K25" s="11">
        <f>F25-I25-J25</f>
        <v>78629</v>
      </c>
    </row>
    <row r="26" spans="1:11" s="6" customFormat="1" x14ac:dyDescent="0.25">
      <c r="A26" s="10" t="s">
        <v>62</v>
      </c>
      <c r="B26" s="10" t="s">
        <v>63</v>
      </c>
      <c r="C26" s="10" t="s">
        <v>64</v>
      </c>
      <c r="D26" s="11">
        <v>55000</v>
      </c>
      <c r="E26" s="11">
        <v>49000</v>
      </c>
      <c r="F26" s="11">
        <f>G26+H26</f>
        <v>84034</v>
      </c>
      <c r="G26" s="11">
        <v>44821</v>
      </c>
      <c r="H26" s="11">
        <v>39213</v>
      </c>
      <c r="I26" s="11">
        <v>35841</v>
      </c>
      <c r="J26" s="11">
        <v>0</v>
      </c>
      <c r="K26" s="11">
        <f>F26-I26-J26</f>
        <v>48193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20000</v>
      </c>
      <c r="E27" s="11">
        <v>15000</v>
      </c>
      <c r="F27" s="11">
        <f>G27+H27</f>
        <v>33702</v>
      </c>
      <c r="G27" s="11">
        <v>25773</v>
      </c>
      <c r="H27" s="11">
        <v>7929</v>
      </c>
      <c r="I27" s="11">
        <v>3266</v>
      </c>
      <c r="J27" s="11">
        <v>0</v>
      </c>
      <c r="K27" s="11">
        <f>F27-I27-J27</f>
        <v>30436</v>
      </c>
    </row>
    <row r="28" spans="1:11" s="6" customFormat="1" ht="22.5" x14ac:dyDescent="0.25">
      <c r="A28" s="10" t="s">
        <v>68</v>
      </c>
      <c r="B28" s="10" t="s">
        <v>69</v>
      </c>
      <c r="C28" s="10" t="s">
        <v>70</v>
      </c>
      <c r="D28" s="11">
        <f>D29+D30+D31</f>
        <v>221000</v>
      </c>
      <c r="E28" s="11">
        <f>E29+E30+E31</f>
        <v>221000</v>
      </c>
      <c r="F28" s="11">
        <f>G28+H28</f>
        <v>902001</v>
      </c>
      <c r="G28" s="11">
        <f>G29+G30+G31</f>
        <v>718055</v>
      </c>
      <c r="H28" s="11">
        <f>H29+H30+H31</f>
        <v>183946</v>
      </c>
      <c r="I28" s="11">
        <f>I29+I30+I31</f>
        <v>151281</v>
      </c>
      <c r="J28" s="11">
        <f>J29+J30+J31</f>
        <v>0</v>
      </c>
      <c r="K28" s="11">
        <f>F28-I28-J28</f>
        <v>750720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v>58000</v>
      </c>
      <c r="E29" s="11">
        <v>58000</v>
      </c>
      <c r="F29" s="11">
        <f>G29+H29</f>
        <v>196859</v>
      </c>
      <c r="G29" s="11">
        <v>148707</v>
      </c>
      <c r="H29" s="11">
        <v>48152</v>
      </c>
      <c r="I29" s="11">
        <v>42708</v>
      </c>
      <c r="J29" s="11">
        <v>0</v>
      </c>
      <c r="K29" s="11">
        <f>F29-I29-J29</f>
        <v>154151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3000</v>
      </c>
      <c r="E30" s="11">
        <v>3000</v>
      </c>
      <c r="F30" s="11">
        <f>G30+H30</f>
        <v>638</v>
      </c>
      <c r="G30" s="11">
        <v>263</v>
      </c>
      <c r="H30" s="11">
        <v>375</v>
      </c>
      <c r="I30" s="11">
        <v>391</v>
      </c>
      <c r="J30" s="11">
        <v>0</v>
      </c>
      <c r="K30" s="11">
        <f>F30-I30-J30</f>
        <v>247</v>
      </c>
    </row>
    <row r="31" spans="1:11" s="6" customFormat="1" x14ac:dyDescent="0.25">
      <c r="A31" s="10" t="s">
        <v>77</v>
      </c>
      <c r="B31" s="10" t="s">
        <v>78</v>
      </c>
      <c r="C31" s="10" t="s">
        <v>79</v>
      </c>
      <c r="D31" s="11">
        <v>160000</v>
      </c>
      <c r="E31" s="11">
        <v>160000</v>
      </c>
      <c r="F31" s="11">
        <f>G31+H31</f>
        <v>704504</v>
      </c>
      <c r="G31" s="11">
        <v>569085</v>
      </c>
      <c r="H31" s="11">
        <v>135419</v>
      </c>
      <c r="I31" s="11">
        <v>108182</v>
      </c>
      <c r="J31" s="11">
        <v>0</v>
      </c>
      <c r="K31" s="11">
        <f>F31-I31-J31</f>
        <v>596322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21000</v>
      </c>
      <c r="E32" s="11">
        <v>18000</v>
      </c>
      <c r="F32" s="11">
        <f>G32+H32</f>
        <v>15404</v>
      </c>
      <c r="G32" s="11">
        <v>0</v>
      </c>
      <c r="H32" s="11">
        <v>15404</v>
      </c>
      <c r="I32" s="11">
        <v>15404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83</v>
      </c>
      <c r="B33" s="10" t="s">
        <v>84</v>
      </c>
      <c r="C33" s="10" t="s">
        <v>85</v>
      </c>
      <c r="D33" s="11">
        <f>D34+D38</f>
        <v>2604000</v>
      </c>
      <c r="E33" s="11">
        <f>E34+E38</f>
        <v>2012000</v>
      </c>
      <c r="F33" s="11">
        <f>G33+H33</f>
        <v>2086724</v>
      </c>
      <c r="G33" s="11">
        <f>G34+G38</f>
        <v>167575</v>
      </c>
      <c r="H33" s="11">
        <f>H34+H38</f>
        <v>1919149</v>
      </c>
      <c r="I33" s="11">
        <f>I34+I38</f>
        <v>1885296</v>
      </c>
      <c r="J33" s="11">
        <f>J34+J38</f>
        <v>0</v>
      </c>
      <c r="K33" s="11">
        <f>F33-I33-J33</f>
        <v>201428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+D35+D36+D37</f>
        <v>2517000</v>
      </c>
      <c r="E34" s="11">
        <f>+E35+E36+E37</f>
        <v>1925000</v>
      </c>
      <c r="F34" s="11">
        <f>G34+H34</f>
        <v>1825500</v>
      </c>
      <c r="G34" s="11">
        <f>+G35+G36+G37</f>
        <v>0</v>
      </c>
      <c r="H34" s="11">
        <f>+H35+H36+H37</f>
        <v>1825500</v>
      </c>
      <c r="I34" s="11">
        <f>+I35+I36+I37</f>
        <v>1825500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89</v>
      </c>
      <c r="B35" s="10" t="s">
        <v>90</v>
      </c>
      <c r="C35" s="10" t="s">
        <v>91</v>
      </c>
      <c r="D35" s="11">
        <v>1094000</v>
      </c>
      <c r="E35" s="11">
        <v>821000</v>
      </c>
      <c r="F35" s="11">
        <f>G35+H35</f>
        <v>809500</v>
      </c>
      <c r="G35" s="11">
        <v>0</v>
      </c>
      <c r="H35" s="11">
        <v>809500</v>
      </c>
      <c r="I35" s="11">
        <v>809500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92</v>
      </c>
      <c r="B36" s="10" t="s">
        <v>93</v>
      </c>
      <c r="C36" s="10" t="s">
        <v>94</v>
      </c>
      <c r="D36" s="11">
        <v>10000</v>
      </c>
      <c r="E36" s="11">
        <v>9000</v>
      </c>
      <c r="F36" s="11">
        <f>G36+H36</f>
        <v>9000</v>
      </c>
      <c r="G36" s="11">
        <v>0</v>
      </c>
      <c r="H36" s="11">
        <v>9000</v>
      </c>
      <c r="I36" s="11">
        <v>9000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1413000</v>
      </c>
      <c r="E37" s="11">
        <v>1095000</v>
      </c>
      <c r="F37" s="11">
        <f>G37+H37</f>
        <v>1007000</v>
      </c>
      <c r="G37" s="11">
        <v>0</v>
      </c>
      <c r="H37" s="11">
        <v>1007000</v>
      </c>
      <c r="I37" s="11">
        <v>1007000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98</v>
      </c>
      <c r="B38" s="10" t="s">
        <v>99</v>
      </c>
      <c r="C38" s="10" t="s">
        <v>100</v>
      </c>
      <c r="D38" s="11">
        <f>D39+D42</f>
        <v>87000</v>
      </c>
      <c r="E38" s="11">
        <f>E39+E42</f>
        <v>87000</v>
      </c>
      <c r="F38" s="11">
        <f>G38+H38</f>
        <v>261224</v>
      </c>
      <c r="G38" s="11">
        <f>G39+G42</f>
        <v>167575</v>
      </c>
      <c r="H38" s="11">
        <f>H39+H42</f>
        <v>93649</v>
      </c>
      <c r="I38" s="11">
        <f>I39+I42</f>
        <v>59796</v>
      </c>
      <c r="J38" s="11">
        <f>J39+J42</f>
        <v>0</v>
      </c>
      <c r="K38" s="11">
        <f>F38-I38-J38</f>
        <v>201428</v>
      </c>
    </row>
    <row r="39" spans="1:11" s="6" customFormat="1" ht="22.5" x14ac:dyDescent="0.25">
      <c r="A39" s="10" t="s">
        <v>101</v>
      </c>
      <c r="B39" s="10" t="s">
        <v>102</v>
      </c>
      <c r="C39" s="10" t="s">
        <v>103</v>
      </c>
      <c r="D39" s="11">
        <f>D40+D41</f>
        <v>85000</v>
      </c>
      <c r="E39" s="11">
        <f>E40+E41</f>
        <v>85000</v>
      </c>
      <c r="F39" s="11">
        <f>G39+H39</f>
        <v>261224</v>
      </c>
      <c r="G39" s="11">
        <f>G40+G41</f>
        <v>167575</v>
      </c>
      <c r="H39" s="11">
        <f>H40+H41</f>
        <v>93649</v>
      </c>
      <c r="I39" s="11">
        <f>I40+I41</f>
        <v>59796</v>
      </c>
      <c r="J39" s="11">
        <f>J40+J41</f>
        <v>0</v>
      </c>
      <c r="K39" s="11">
        <f>F39-I39-J39</f>
        <v>201428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v>75000</v>
      </c>
      <c r="E40" s="11">
        <v>75000</v>
      </c>
      <c r="F40" s="11">
        <f>G40+H40</f>
        <v>250708</v>
      </c>
      <c r="G40" s="11">
        <v>160614</v>
      </c>
      <c r="H40" s="11">
        <v>90094</v>
      </c>
      <c r="I40" s="11">
        <v>56020</v>
      </c>
      <c r="J40" s="11">
        <v>0</v>
      </c>
      <c r="K40" s="11">
        <f>F40-I40-J40</f>
        <v>194688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10000</v>
      </c>
      <c r="E41" s="11">
        <v>10000</v>
      </c>
      <c r="F41" s="11">
        <f>G41+H41</f>
        <v>10516</v>
      </c>
      <c r="G41" s="11">
        <v>6961</v>
      </c>
      <c r="H41" s="11">
        <v>3555</v>
      </c>
      <c r="I41" s="11">
        <v>3776</v>
      </c>
      <c r="J41" s="11">
        <v>0</v>
      </c>
      <c r="K41" s="11">
        <f>F41-I41-J41</f>
        <v>6740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2000</v>
      </c>
      <c r="E42" s="11">
        <v>2000</v>
      </c>
      <c r="F42" s="11">
        <f>G42+H42</f>
        <v>0</v>
      </c>
      <c r="G42" s="11">
        <v>0</v>
      </c>
      <c r="H42" s="11">
        <v>0</v>
      </c>
      <c r="I42" s="11">
        <v>0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f>D44</f>
        <v>6000</v>
      </c>
      <c r="E43" s="11">
        <f>E44</f>
        <v>6000</v>
      </c>
      <c r="F43" s="11">
        <f>G43+H43</f>
        <v>4370</v>
      </c>
      <c r="G43" s="11">
        <f>G44</f>
        <v>340</v>
      </c>
      <c r="H43" s="11">
        <f>H44</f>
        <v>4030</v>
      </c>
      <c r="I43" s="11">
        <f>I44</f>
        <v>4111</v>
      </c>
      <c r="J43" s="11">
        <f>J44</f>
        <v>0</v>
      </c>
      <c r="K43" s="11">
        <f>F43-I43-J43</f>
        <v>259</v>
      </c>
    </row>
    <row r="44" spans="1:11" s="6" customFormat="1" x14ac:dyDescent="0.25">
      <c r="A44" s="10" t="s">
        <v>116</v>
      </c>
      <c r="B44" s="10" t="s">
        <v>117</v>
      </c>
      <c r="C44" s="10" t="s">
        <v>118</v>
      </c>
      <c r="D44" s="11">
        <f>D45</f>
        <v>6000</v>
      </c>
      <c r="E44" s="11">
        <f>E45</f>
        <v>6000</v>
      </c>
      <c r="F44" s="11">
        <f>G44+H44</f>
        <v>4370</v>
      </c>
      <c r="G44" s="11">
        <f>G45</f>
        <v>340</v>
      </c>
      <c r="H44" s="11">
        <f>H45</f>
        <v>4030</v>
      </c>
      <c r="I44" s="11">
        <f>I45</f>
        <v>4111</v>
      </c>
      <c r="J44" s="11">
        <f>J45</f>
        <v>0</v>
      </c>
      <c r="K44" s="11">
        <f>F44-I44-J44</f>
        <v>259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v>6000</v>
      </c>
      <c r="E45" s="11">
        <v>6000</v>
      </c>
      <c r="F45" s="11">
        <f>G45+H45</f>
        <v>4370</v>
      </c>
      <c r="G45" s="11">
        <v>340</v>
      </c>
      <c r="H45" s="11">
        <v>4030</v>
      </c>
      <c r="I45" s="11">
        <v>4111</v>
      </c>
      <c r="J45" s="11">
        <v>0</v>
      </c>
      <c r="K45" s="11">
        <f>F45-I45-J45</f>
        <v>259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f>D47+D52</f>
        <v>256200</v>
      </c>
      <c r="E46" s="11">
        <f>E47+E52</f>
        <v>256200</v>
      </c>
      <c r="F46" s="11">
        <f>G46+H46</f>
        <v>1054636</v>
      </c>
      <c r="G46" s="11">
        <f>G47+G52</f>
        <v>772998</v>
      </c>
      <c r="H46" s="11">
        <f>H47+H52</f>
        <v>281638</v>
      </c>
      <c r="I46" s="11">
        <f>I47+I52</f>
        <v>185731</v>
      </c>
      <c r="J46" s="11">
        <f>J47+J52</f>
        <v>0</v>
      </c>
      <c r="K46" s="11">
        <f>F46-I46-J46</f>
        <v>868905</v>
      </c>
    </row>
    <row r="47" spans="1:11" s="6" customFormat="1" ht="22.5" x14ac:dyDescent="0.25">
      <c r="A47" s="10" t="s">
        <v>125</v>
      </c>
      <c r="B47" s="10" t="s">
        <v>126</v>
      </c>
      <c r="C47" s="10" t="s">
        <v>127</v>
      </c>
      <c r="D47" s="11">
        <f>D48</f>
        <v>39200</v>
      </c>
      <c r="E47" s="11">
        <f>E48</f>
        <v>39200</v>
      </c>
      <c r="F47" s="11">
        <f>G47+H47</f>
        <v>43388</v>
      </c>
      <c r="G47" s="11">
        <f>G48</f>
        <v>16798</v>
      </c>
      <c r="H47" s="11">
        <f>H48</f>
        <v>26590</v>
      </c>
      <c r="I47" s="11">
        <f>I48</f>
        <v>22755</v>
      </c>
      <c r="J47" s="11">
        <f>J48</f>
        <v>0</v>
      </c>
      <c r="K47" s="11">
        <f>F47-I47-J47</f>
        <v>20633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+D49+D51</f>
        <v>39200</v>
      </c>
      <c r="E48" s="11">
        <f>+E49+E51</f>
        <v>39200</v>
      </c>
      <c r="F48" s="11">
        <f>G48+H48</f>
        <v>43388</v>
      </c>
      <c r="G48" s="11">
        <f>+G49+G51</f>
        <v>16798</v>
      </c>
      <c r="H48" s="11">
        <f>+H49+H51</f>
        <v>26590</v>
      </c>
      <c r="I48" s="11">
        <f>+I49+I51</f>
        <v>22755</v>
      </c>
      <c r="J48" s="11">
        <f>+J49+J51</f>
        <v>0</v>
      </c>
      <c r="K48" s="11">
        <f>F48-I48-J48</f>
        <v>20633</v>
      </c>
    </row>
    <row r="49" spans="1:11" s="6" customFormat="1" x14ac:dyDescent="0.25">
      <c r="A49" s="10" t="s">
        <v>131</v>
      </c>
      <c r="B49" s="10" t="s">
        <v>132</v>
      </c>
      <c r="C49" s="10" t="s">
        <v>133</v>
      </c>
      <c r="D49" s="11">
        <f>+D50</f>
        <v>29000</v>
      </c>
      <c r="E49" s="11">
        <f>+E50</f>
        <v>29000</v>
      </c>
      <c r="F49" s="11">
        <f>G49+H49</f>
        <v>43388</v>
      </c>
      <c r="G49" s="11">
        <f>+G50</f>
        <v>16798</v>
      </c>
      <c r="H49" s="11">
        <f>+H50</f>
        <v>26590</v>
      </c>
      <c r="I49" s="11">
        <f>+I50</f>
        <v>22755</v>
      </c>
      <c r="J49" s="11">
        <f>+J50</f>
        <v>0</v>
      </c>
      <c r="K49" s="11">
        <f>F49-I49-J49</f>
        <v>20633</v>
      </c>
    </row>
    <row r="50" spans="1:11" s="6" customFormat="1" ht="22.5" x14ac:dyDescent="0.25">
      <c r="A50" s="10" t="s">
        <v>134</v>
      </c>
      <c r="B50" s="10" t="s">
        <v>135</v>
      </c>
      <c r="C50" s="10" t="s">
        <v>136</v>
      </c>
      <c r="D50" s="11">
        <v>29000</v>
      </c>
      <c r="E50" s="11">
        <v>29000</v>
      </c>
      <c r="F50" s="11">
        <f>G50+H50</f>
        <v>43388</v>
      </c>
      <c r="G50" s="11">
        <v>16798</v>
      </c>
      <c r="H50" s="11">
        <v>26590</v>
      </c>
      <c r="I50" s="11">
        <v>22755</v>
      </c>
      <c r="J50" s="11">
        <v>0</v>
      </c>
      <c r="K50" s="11">
        <f>F50-I50-J50</f>
        <v>20633</v>
      </c>
    </row>
    <row r="51" spans="1:11" s="6" customFormat="1" x14ac:dyDescent="0.25">
      <c r="A51" s="10" t="s">
        <v>137</v>
      </c>
      <c r="B51" s="10" t="s">
        <v>138</v>
      </c>
      <c r="C51" s="10" t="s">
        <v>139</v>
      </c>
      <c r="D51" s="11">
        <v>10200</v>
      </c>
      <c r="E51" s="11">
        <v>10200</v>
      </c>
      <c r="F51" s="11">
        <f>G51+H51</f>
        <v>0</v>
      </c>
      <c r="G51" s="11">
        <v>0</v>
      </c>
      <c r="H51" s="11">
        <v>0</v>
      </c>
      <c r="I51" s="11">
        <v>0</v>
      </c>
      <c r="J51" s="11">
        <v>0</v>
      </c>
      <c r="K51" s="11">
        <f>F51-I51-J51</f>
        <v>0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D53+D55+D57+D60</f>
        <v>217000</v>
      </c>
      <c r="E52" s="11">
        <f>E53+E55+E57+E60</f>
        <v>217000</v>
      </c>
      <c r="F52" s="11">
        <f>G52+H52</f>
        <v>1011248</v>
      </c>
      <c r="G52" s="11">
        <f>G53+G55+G57+G60</f>
        <v>756200</v>
      </c>
      <c r="H52" s="11">
        <f>H53+H55+H57+H60</f>
        <v>255048</v>
      </c>
      <c r="I52" s="11">
        <f>I53+I55+I57+I60</f>
        <v>162976</v>
      </c>
      <c r="J52" s="11">
        <f>J53+J55+J57+J60</f>
        <v>0</v>
      </c>
      <c r="K52" s="11">
        <f>F52-I52-J52</f>
        <v>848272</v>
      </c>
    </row>
    <row r="53" spans="1:11" s="6" customFormat="1" ht="43.5" x14ac:dyDescent="0.25">
      <c r="A53" s="10" t="s">
        <v>143</v>
      </c>
      <c r="B53" s="10" t="s">
        <v>144</v>
      </c>
      <c r="C53" s="10" t="s">
        <v>145</v>
      </c>
      <c r="D53" s="11">
        <f>D54</f>
        <v>0</v>
      </c>
      <c r="E53" s="11">
        <f>E54</f>
        <v>0</v>
      </c>
      <c r="F53" s="11">
        <f>G53+H53</f>
        <v>9304</v>
      </c>
      <c r="G53" s="11">
        <f>G54</f>
        <v>0</v>
      </c>
      <c r="H53" s="11">
        <f>H54</f>
        <v>9304</v>
      </c>
      <c r="I53" s="11">
        <f>I54</f>
        <v>9304</v>
      </c>
      <c r="J53" s="11">
        <f>J54</f>
        <v>0</v>
      </c>
      <c r="K53" s="11">
        <f>F53-I53-J53</f>
        <v>0</v>
      </c>
    </row>
    <row r="54" spans="1:11" s="6" customFormat="1" x14ac:dyDescent="0.25">
      <c r="A54" s="10" t="s">
        <v>146</v>
      </c>
      <c r="B54" s="10" t="s">
        <v>147</v>
      </c>
      <c r="C54" s="10" t="s">
        <v>148</v>
      </c>
      <c r="D54" s="11">
        <v>0</v>
      </c>
      <c r="E54" s="11">
        <v>0</v>
      </c>
      <c r="F54" s="11">
        <f>G54+H54</f>
        <v>9304</v>
      </c>
      <c r="G54" s="11">
        <v>0</v>
      </c>
      <c r="H54" s="11">
        <v>9304</v>
      </c>
      <c r="I54" s="11">
        <v>9304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</f>
        <v>1000</v>
      </c>
      <c r="E55" s="11">
        <f>E56</f>
        <v>1000</v>
      </c>
      <c r="F55" s="11">
        <f>G55+H55</f>
        <v>40</v>
      </c>
      <c r="G55" s="11">
        <f>G56</f>
        <v>0</v>
      </c>
      <c r="H55" s="11">
        <f>H56</f>
        <v>40</v>
      </c>
      <c r="I55" s="11">
        <f>I56</f>
        <v>40</v>
      </c>
      <c r="J55" s="11">
        <f>J56</f>
        <v>0</v>
      </c>
      <c r="K55" s="11">
        <f>F55-I55-J55</f>
        <v>0</v>
      </c>
    </row>
    <row r="56" spans="1:11" s="6" customFormat="1" x14ac:dyDescent="0.25">
      <c r="A56" s="10" t="s">
        <v>152</v>
      </c>
      <c r="B56" s="10" t="s">
        <v>153</v>
      </c>
      <c r="C56" s="10" t="s">
        <v>154</v>
      </c>
      <c r="D56" s="11">
        <v>1000</v>
      </c>
      <c r="E56" s="11">
        <v>1000</v>
      </c>
      <c r="F56" s="11">
        <f>G56+H56</f>
        <v>40</v>
      </c>
      <c r="G56" s="11">
        <v>0</v>
      </c>
      <c r="H56" s="11">
        <v>40</v>
      </c>
      <c r="I56" s="11">
        <v>40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f>D58</f>
        <v>80000</v>
      </c>
      <c r="E57" s="11">
        <f>E58</f>
        <v>80000</v>
      </c>
      <c r="F57" s="11">
        <f>G57+H57</f>
        <v>829883</v>
      </c>
      <c r="G57" s="11">
        <f>G58</f>
        <v>711305</v>
      </c>
      <c r="H57" s="11">
        <f>H58</f>
        <v>118578</v>
      </c>
      <c r="I57" s="11">
        <f>I58</f>
        <v>76745</v>
      </c>
      <c r="J57" s="11">
        <f>J58</f>
        <v>0</v>
      </c>
      <c r="K57" s="11">
        <f>F57-I57-J57</f>
        <v>753138</v>
      </c>
    </row>
    <row r="58" spans="1:11" s="6" customFormat="1" ht="22.5" x14ac:dyDescent="0.25">
      <c r="A58" s="10" t="s">
        <v>158</v>
      </c>
      <c r="B58" s="10" t="s">
        <v>159</v>
      </c>
      <c r="C58" s="10" t="s">
        <v>160</v>
      </c>
      <c r="D58" s="11">
        <f>D59</f>
        <v>80000</v>
      </c>
      <c r="E58" s="11">
        <f>E59</f>
        <v>80000</v>
      </c>
      <c r="F58" s="11">
        <f>G58+H58</f>
        <v>829883</v>
      </c>
      <c r="G58" s="11">
        <f>G59</f>
        <v>711305</v>
      </c>
      <c r="H58" s="11">
        <f>H59</f>
        <v>118578</v>
      </c>
      <c r="I58" s="11">
        <f>I59</f>
        <v>76745</v>
      </c>
      <c r="J58" s="11">
        <f>J59</f>
        <v>0</v>
      </c>
      <c r="K58" s="11">
        <f>F58-I58-J58</f>
        <v>753138</v>
      </c>
    </row>
    <row r="59" spans="1:11" s="6" customFormat="1" ht="22.5" x14ac:dyDescent="0.25">
      <c r="A59" s="10" t="s">
        <v>161</v>
      </c>
      <c r="B59" s="10" t="s">
        <v>162</v>
      </c>
      <c r="C59" s="10" t="s">
        <v>163</v>
      </c>
      <c r="D59" s="11">
        <v>80000</v>
      </c>
      <c r="E59" s="11">
        <v>80000</v>
      </c>
      <c r="F59" s="11">
        <f>G59+H59</f>
        <v>829883</v>
      </c>
      <c r="G59" s="11">
        <v>711305</v>
      </c>
      <c r="H59" s="11">
        <v>118578</v>
      </c>
      <c r="I59" s="11">
        <v>76745</v>
      </c>
      <c r="J59" s="11">
        <v>0</v>
      </c>
      <c r="K59" s="11">
        <f>F59-I59-J59</f>
        <v>753138</v>
      </c>
    </row>
    <row r="60" spans="1:11" s="6" customFormat="1" ht="33" x14ac:dyDescent="0.25">
      <c r="A60" s="10" t="s">
        <v>164</v>
      </c>
      <c r="B60" s="10" t="s">
        <v>165</v>
      </c>
      <c r="C60" s="10" t="s">
        <v>166</v>
      </c>
      <c r="D60" s="11">
        <f>+D61+D62</f>
        <v>136000</v>
      </c>
      <c r="E60" s="11">
        <f>+E61+E62</f>
        <v>136000</v>
      </c>
      <c r="F60" s="11">
        <f>G60+H60</f>
        <v>172021</v>
      </c>
      <c r="G60" s="11">
        <f>+G61+G62</f>
        <v>44895</v>
      </c>
      <c r="H60" s="11">
        <f>+H61+H62</f>
        <v>127126</v>
      </c>
      <c r="I60" s="11">
        <f>+I61+I62</f>
        <v>76887</v>
      </c>
      <c r="J60" s="11">
        <f>+J61+J62</f>
        <v>0</v>
      </c>
      <c r="K60" s="11">
        <f>F60-I60-J60</f>
        <v>95134</v>
      </c>
    </row>
    <row r="61" spans="1:11" s="6" customFormat="1" x14ac:dyDescent="0.25">
      <c r="A61" s="10" t="s">
        <v>167</v>
      </c>
      <c r="B61" s="10" t="s">
        <v>168</v>
      </c>
      <c r="C61" s="10" t="s">
        <v>169</v>
      </c>
      <c r="D61" s="11">
        <v>100000</v>
      </c>
      <c r="E61" s="11">
        <v>100000</v>
      </c>
      <c r="F61" s="11">
        <f>G61+H61</f>
        <v>106621</v>
      </c>
      <c r="G61" s="11">
        <v>0</v>
      </c>
      <c r="H61" s="11">
        <v>106621</v>
      </c>
      <c r="I61" s="11">
        <v>55452</v>
      </c>
      <c r="J61" s="11">
        <v>0</v>
      </c>
      <c r="K61" s="11">
        <f>F61-I61-J61</f>
        <v>51169</v>
      </c>
    </row>
    <row r="62" spans="1:11" s="6" customFormat="1" x14ac:dyDescent="0.25">
      <c r="A62" s="10" t="s">
        <v>170</v>
      </c>
      <c r="B62" s="10" t="s">
        <v>171</v>
      </c>
      <c r="C62" s="10" t="s">
        <v>172</v>
      </c>
      <c r="D62" s="11">
        <v>36000</v>
      </c>
      <c r="E62" s="11">
        <v>36000</v>
      </c>
      <c r="F62" s="11">
        <f>G62+H62</f>
        <v>65400</v>
      </c>
      <c r="G62" s="11">
        <v>44895</v>
      </c>
      <c r="H62" s="11">
        <v>20505</v>
      </c>
      <c r="I62" s="11">
        <v>21435</v>
      </c>
      <c r="J62" s="11">
        <v>0</v>
      </c>
      <c r="K62" s="11">
        <f>F62-I62-J62</f>
        <v>43965</v>
      </c>
    </row>
    <row r="63" spans="1:11" s="6" customFormat="1" ht="33" x14ac:dyDescent="0.25">
      <c r="A63" s="10" t="s">
        <v>173</v>
      </c>
      <c r="B63" s="10" t="s">
        <v>174</v>
      </c>
      <c r="C63" s="10" t="s">
        <v>175</v>
      </c>
      <c r="D63" s="11">
        <v>-113700</v>
      </c>
      <c r="E63" s="11">
        <v>-86700</v>
      </c>
      <c r="F63" s="11">
        <f>G63+H63</f>
        <v>-287663</v>
      </c>
      <c r="G63" s="11">
        <v>0</v>
      </c>
      <c r="H63" s="11">
        <v>-287663</v>
      </c>
      <c r="I63" s="11">
        <v>-287663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176</v>
      </c>
      <c r="B64" s="10" t="s">
        <v>177</v>
      </c>
      <c r="C64" s="10" t="s">
        <v>178</v>
      </c>
      <c r="D64" s="11">
        <v>113700</v>
      </c>
      <c r="E64" s="11">
        <v>86700</v>
      </c>
      <c r="F64" s="11">
        <f>G64+H64</f>
        <v>287663</v>
      </c>
      <c r="G64" s="11">
        <v>0</v>
      </c>
      <c r="H64" s="11">
        <v>287663</v>
      </c>
      <c r="I64" s="11">
        <v>287663</v>
      </c>
      <c r="J64" s="11">
        <v>0</v>
      </c>
      <c r="K64" s="11">
        <f>F64-I64-J64</f>
        <v>0</v>
      </c>
    </row>
    <row r="65" spans="1:11" s="6" customFormat="1" ht="22.5" x14ac:dyDescent="0.25">
      <c r="A65" s="10" t="s">
        <v>179</v>
      </c>
      <c r="B65" s="10" t="s">
        <v>180</v>
      </c>
      <c r="C65" s="10" t="s">
        <v>181</v>
      </c>
      <c r="D65" s="11">
        <f>D66</f>
        <v>0</v>
      </c>
      <c r="E65" s="11">
        <f>E66</f>
        <v>0</v>
      </c>
      <c r="F65" s="11">
        <f>G65+H65</f>
        <v>695360</v>
      </c>
      <c r="G65" s="11">
        <f>G66</f>
        <v>0</v>
      </c>
      <c r="H65" s="11">
        <f>H66</f>
        <v>695360</v>
      </c>
      <c r="I65" s="11">
        <f>I66</f>
        <v>695360</v>
      </c>
      <c r="J65" s="11">
        <f>J66</f>
        <v>0</v>
      </c>
      <c r="K65" s="11">
        <f>F65-I65-J65</f>
        <v>0</v>
      </c>
    </row>
    <row r="66" spans="1:11" s="6" customFormat="1" ht="43.5" x14ac:dyDescent="0.25">
      <c r="A66" s="10" t="s">
        <v>182</v>
      </c>
      <c r="B66" s="10" t="s">
        <v>183</v>
      </c>
      <c r="C66" s="10" t="s">
        <v>184</v>
      </c>
      <c r="D66" s="11">
        <f>+D67+D68</f>
        <v>0</v>
      </c>
      <c r="E66" s="11">
        <f>+E67+E68</f>
        <v>0</v>
      </c>
      <c r="F66" s="11">
        <f>G66+H66</f>
        <v>695360</v>
      </c>
      <c r="G66" s="11">
        <f>+G67+G68</f>
        <v>0</v>
      </c>
      <c r="H66" s="11">
        <f>+H67+H68</f>
        <v>695360</v>
      </c>
      <c r="I66" s="11">
        <f>+I67+I68</f>
        <v>695360</v>
      </c>
      <c r="J66" s="11">
        <f>+J67+J68</f>
        <v>0</v>
      </c>
      <c r="K66" s="11">
        <f>F66-I66-J66</f>
        <v>0</v>
      </c>
    </row>
    <row r="67" spans="1:11" s="6" customFormat="1" ht="33" x14ac:dyDescent="0.25">
      <c r="A67" s="10" t="s">
        <v>185</v>
      </c>
      <c r="B67" s="10" t="s">
        <v>186</v>
      </c>
      <c r="C67" s="10" t="s">
        <v>187</v>
      </c>
      <c r="D67" s="11">
        <v>0</v>
      </c>
      <c r="E67" s="11">
        <v>0</v>
      </c>
      <c r="F67" s="11">
        <f>G67+H67</f>
        <v>630514</v>
      </c>
      <c r="G67" s="11">
        <v>0</v>
      </c>
      <c r="H67" s="11">
        <v>630514</v>
      </c>
      <c r="I67" s="11">
        <v>630514</v>
      </c>
      <c r="J67" s="11">
        <v>0</v>
      </c>
      <c r="K67" s="11">
        <f>F67-I67-J67</f>
        <v>0</v>
      </c>
    </row>
    <row r="68" spans="1:11" s="6" customFormat="1" ht="33" x14ac:dyDescent="0.25">
      <c r="A68" s="10" t="s">
        <v>188</v>
      </c>
      <c r="B68" s="10" t="s">
        <v>189</v>
      </c>
      <c r="C68" s="10" t="s">
        <v>190</v>
      </c>
      <c r="D68" s="11">
        <v>0</v>
      </c>
      <c r="E68" s="11">
        <v>0</v>
      </c>
      <c r="F68" s="11">
        <f>G68+H68</f>
        <v>64846</v>
      </c>
      <c r="G68" s="11">
        <v>0</v>
      </c>
      <c r="H68" s="11">
        <v>64846</v>
      </c>
      <c r="I68" s="11">
        <v>64846</v>
      </c>
      <c r="J68" s="11">
        <v>0</v>
      </c>
      <c r="K68" s="11">
        <f>F68-I68-J68</f>
        <v>0</v>
      </c>
    </row>
    <row r="69" spans="1:11" s="6" customFormat="1" x14ac:dyDescent="0.25">
      <c r="A69" s="10" t="s">
        <v>191</v>
      </c>
      <c r="B69" s="10" t="s">
        <v>192</v>
      </c>
      <c r="C69" s="10" t="s">
        <v>193</v>
      </c>
      <c r="D69" s="11">
        <f>D70</f>
        <v>1573446</v>
      </c>
      <c r="E69" s="11">
        <f>E70</f>
        <v>1559446</v>
      </c>
      <c r="F69" s="11">
        <f>G69+H69</f>
        <v>1593923</v>
      </c>
      <c r="G69" s="11">
        <f>G70</f>
        <v>0</v>
      </c>
      <c r="H69" s="11">
        <f>H70</f>
        <v>1593923</v>
      </c>
      <c r="I69" s="11">
        <f>I70</f>
        <v>1593923</v>
      </c>
      <c r="J69" s="11">
        <f>J70</f>
        <v>0</v>
      </c>
      <c r="K69" s="11">
        <f>F69-I69-J69</f>
        <v>0</v>
      </c>
    </row>
    <row r="70" spans="1:11" s="6" customFormat="1" ht="22.5" x14ac:dyDescent="0.25">
      <c r="A70" s="10" t="s">
        <v>194</v>
      </c>
      <c r="B70" s="10" t="s">
        <v>195</v>
      </c>
      <c r="C70" s="10" t="s">
        <v>196</v>
      </c>
      <c r="D70" s="11">
        <f>D71+D75</f>
        <v>1573446</v>
      </c>
      <c r="E70" s="11">
        <f>E71+E75</f>
        <v>1559446</v>
      </c>
      <c r="F70" s="11">
        <f>G70+H70</f>
        <v>1593923</v>
      </c>
      <c r="G70" s="11">
        <f>G71+G75</f>
        <v>0</v>
      </c>
      <c r="H70" s="11">
        <f>H71+H75</f>
        <v>1593923</v>
      </c>
      <c r="I70" s="11">
        <f>I71+I75</f>
        <v>1593923</v>
      </c>
      <c r="J70" s="11">
        <f>J71+J75</f>
        <v>0</v>
      </c>
      <c r="K70" s="11">
        <f>F70-I70-J70</f>
        <v>0</v>
      </c>
    </row>
    <row r="71" spans="1:11" s="6" customFormat="1" ht="96" x14ac:dyDescent="0.25">
      <c r="A71" s="10" t="s">
        <v>197</v>
      </c>
      <c r="B71" s="10" t="s">
        <v>198</v>
      </c>
      <c r="C71" s="10" t="s">
        <v>199</v>
      </c>
      <c r="D71" s="11">
        <f>+D72+D73+D74</f>
        <v>1550446</v>
      </c>
      <c r="E71" s="11">
        <f>+E72+E73+E74</f>
        <v>1536446</v>
      </c>
      <c r="F71" s="11">
        <f>G71+H71</f>
        <v>1532125</v>
      </c>
      <c r="G71" s="11">
        <f>+G72+G73+G74</f>
        <v>0</v>
      </c>
      <c r="H71" s="11">
        <f>+H72+H73+H74</f>
        <v>1532125</v>
      </c>
      <c r="I71" s="11">
        <f>+I72+I73+I74</f>
        <v>1532125</v>
      </c>
      <c r="J71" s="11">
        <f>+J72+J73+J74</f>
        <v>0</v>
      </c>
      <c r="K71" s="11">
        <f>F71-I71-J71</f>
        <v>0</v>
      </c>
    </row>
    <row r="72" spans="1:11" s="6" customFormat="1" ht="43.5" x14ac:dyDescent="0.25">
      <c r="A72" s="10" t="s">
        <v>200</v>
      </c>
      <c r="B72" s="10" t="s">
        <v>201</v>
      </c>
      <c r="C72" s="10" t="s">
        <v>202</v>
      </c>
      <c r="D72" s="11">
        <v>15000</v>
      </c>
      <c r="E72" s="11">
        <v>1000</v>
      </c>
      <c r="F72" s="11">
        <f>G72+H72</f>
        <v>754</v>
      </c>
      <c r="G72" s="11">
        <v>0</v>
      </c>
      <c r="H72" s="11">
        <v>754</v>
      </c>
      <c r="I72" s="11">
        <v>754</v>
      </c>
      <c r="J72" s="11">
        <v>0</v>
      </c>
      <c r="K72" s="11">
        <f>F72-I72-J72</f>
        <v>0</v>
      </c>
    </row>
    <row r="73" spans="1:11" s="6" customFormat="1" ht="22.5" x14ac:dyDescent="0.25">
      <c r="A73" s="10" t="s">
        <v>203</v>
      </c>
      <c r="B73" s="10" t="s">
        <v>204</v>
      </c>
      <c r="C73" s="10" t="s">
        <v>205</v>
      </c>
      <c r="D73" s="11">
        <v>4000</v>
      </c>
      <c r="E73" s="11">
        <v>4000</v>
      </c>
      <c r="F73" s="11">
        <f>G73+H73</f>
        <v>0</v>
      </c>
      <c r="G73" s="11">
        <v>0</v>
      </c>
      <c r="H73" s="11">
        <v>0</v>
      </c>
      <c r="I73" s="11">
        <v>0</v>
      </c>
      <c r="J73" s="11">
        <v>0</v>
      </c>
      <c r="K73" s="11">
        <f>F73-I73-J73</f>
        <v>0</v>
      </c>
    </row>
    <row r="74" spans="1:11" s="6" customFormat="1" ht="22.5" x14ac:dyDescent="0.25">
      <c r="A74" s="10" t="s">
        <v>206</v>
      </c>
      <c r="B74" s="10" t="s">
        <v>207</v>
      </c>
      <c r="C74" s="10" t="s">
        <v>208</v>
      </c>
      <c r="D74" s="11">
        <v>1531446</v>
      </c>
      <c r="E74" s="11">
        <v>1531446</v>
      </c>
      <c r="F74" s="11">
        <f>G74+H74</f>
        <v>1531371</v>
      </c>
      <c r="G74" s="11">
        <v>0</v>
      </c>
      <c r="H74" s="11">
        <v>1531371</v>
      </c>
      <c r="I74" s="11">
        <v>1531371</v>
      </c>
      <c r="J74" s="11">
        <v>0</v>
      </c>
      <c r="K74" s="11">
        <f>F74-I74-J74</f>
        <v>0</v>
      </c>
    </row>
    <row r="75" spans="1:11" s="6" customFormat="1" ht="33" x14ac:dyDescent="0.25">
      <c r="A75" s="10" t="s">
        <v>209</v>
      </c>
      <c r="B75" s="10" t="s">
        <v>210</v>
      </c>
      <c r="C75" s="10" t="s">
        <v>211</v>
      </c>
      <c r="D75" s="11">
        <f>+D76+D77</f>
        <v>23000</v>
      </c>
      <c r="E75" s="11">
        <f>+E76+E77</f>
        <v>23000</v>
      </c>
      <c r="F75" s="11">
        <f>G75+H75</f>
        <v>61798</v>
      </c>
      <c r="G75" s="11">
        <f>+G76+G77</f>
        <v>0</v>
      </c>
      <c r="H75" s="11">
        <f>+H76+H77</f>
        <v>61798</v>
      </c>
      <c r="I75" s="11">
        <f>+I76+I77</f>
        <v>61798</v>
      </c>
      <c r="J75" s="11">
        <f>+J76+J77</f>
        <v>0</v>
      </c>
      <c r="K75" s="11">
        <f>F75-I75-J75</f>
        <v>0</v>
      </c>
    </row>
    <row r="76" spans="1:11" s="6" customFormat="1" ht="22.5" x14ac:dyDescent="0.25">
      <c r="A76" s="10" t="s">
        <v>212</v>
      </c>
      <c r="B76" s="10" t="s">
        <v>213</v>
      </c>
      <c r="C76" s="10" t="s">
        <v>214</v>
      </c>
      <c r="D76" s="11">
        <v>0</v>
      </c>
      <c r="E76" s="11">
        <v>0</v>
      </c>
      <c r="F76" s="11">
        <f>G76+H76</f>
        <v>39796</v>
      </c>
      <c r="G76" s="11">
        <v>0</v>
      </c>
      <c r="H76" s="11">
        <v>39796</v>
      </c>
      <c r="I76" s="11">
        <v>39796</v>
      </c>
      <c r="J76" s="11">
        <v>0</v>
      </c>
      <c r="K76" s="11">
        <f>F76-I76-J76</f>
        <v>0</v>
      </c>
    </row>
    <row r="77" spans="1:11" s="6" customFormat="1" ht="43.5" x14ac:dyDescent="0.25">
      <c r="A77" s="10" t="s">
        <v>215</v>
      </c>
      <c r="B77" s="10" t="s">
        <v>216</v>
      </c>
      <c r="C77" s="10" t="s">
        <v>217</v>
      </c>
      <c r="D77" s="11">
        <v>23000</v>
      </c>
      <c r="E77" s="11">
        <v>23000</v>
      </c>
      <c r="F77" s="11">
        <f>G77+H77</f>
        <v>22002</v>
      </c>
      <c r="G77" s="11">
        <v>0</v>
      </c>
      <c r="H77" s="11">
        <v>22002</v>
      </c>
      <c r="I77" s="11">
        <v>22002</v>
      </c>
      <c r="J77" s="11">
        <v>0</v>
      </c>
      <c r="K77" s="11">
        <f>F77-I77-J77</f>
        <v>0</v>
      </c>
    </row>
    <row r="78" spans="1:11" s="6" customFormat="1" ht="33" x14ac:dyDescent="0.25">
      <c r="A78" s="10" t="s">
        <v>218</v>
      </c>
      <c r="B78" s="10" t="s">
        <v>219</v>
      </c>
      <c r="C78" s="10" t="s">
        <v>220</v>
      </c>
      <c r="D78" s="11">
        <f>+D79</f>
        <v>0</v>
      </c>
      <c r="E78" s="11">
        <f>+E79</f>
        <v>0</v>
      </c>
      <c r="F78" s="11">
        <f>G78+H78</f>
        <v>119762</v>
      </c>
      <c r="G78" s="11">
        <f>+G79</f>
        <v>0</v>
      </c>
      <c r="H78" s="11">
        <f>+H79</f>
        <v>119762</v>
      </c>
      <c r="I78" s="11">
        <f>+I79</f>
        <v>119762</v>
      </c>
      <c r="J78" s="11">
        <f>+J79</f>
        <v>0</v>
      </c>
      <c r="K78" s="11">
        <f>F78-I78-J78</f>
        <v>0</v>
      </c>
    </row>
    <row r="79" spans="1:11" s="6" customFormat="1" ht="33" x14ac:dyDescent="0.25">
      <c r="A79" s="10" t="s">
        <v>221</v>
      </c>
      <c r="B79" s="10" t="s">
        <v>222</v>
      </c>
      <c r="C79" s="10" t="s">
        <v>223</v>
      </c>
      <c r="D79" s="11">
        <f>D80</f>
        <v>0</v>
      </c>
      <c r="E79" s="11">
        <f>E80</f>
        <v>0</v>
      </c>
      <c r="F79" s="11">
        <f>G79+H79</f>
        <v>119762</v>
      </c>
      <c r="G79" s="11">
        <f>G80</f>
        <v>0</v>
      </c>
      <c r="H79" s="11">
        <f>H80</f>
        <v>119762</v>
      </c>
      <c r="I79" s="11">
        <f>I80</f>
        <v>119762</v>
      </c>
      <c r="J79" s="11">
        <f>J80</f>
        <v>0</v>
      </c>
      <c r="K79" s="11">
        <f>F79-I79-J79</f>
        <v>0</v>
      </c>
    </row>
    <row r="80" spans="1:11" s="6" customFormat="1" ht="22.5" x14ac:dyDescent="0.25">
      <c r="A80" s="10" t="s">
        <v>224</v>
      </c>
      <c r="B80" s="10" t="s">
        <v>225</v>
      </c>
      <c r="C80" s="10" t="s">
        <v>226</v>
      </c>
      <c r="D80" s="11">
        <v>0</v>
      </c>
      <c r="E80" s="11">
        <v>0</v>
      </c>
      <c r="F80" s="11">
        <f>G80+H80</f>
        <v>119762</v>
      </c>
      <c r="G80" s="11">
        <v>0</v>
      </c>
      <c r="H80" s="11">
        <v>119762</v>
      </c>
      <c r="I80" s="11">
        <v>119762</v>
      </c>
      <c r="J80" s="11">
        <v>0</v>
      </c>
      <c r="K80" s="11">
        <f>F80-I80-J80</f>
        <v>0</v>
      </c>
    </row>
    <row r="81" spans="1:12" s="6" customFormat="1" x14ac:dyDescent="0.25">
      <c r="A81" s="8"/>
      <c r="B81" s="8"/>
      <c r="C81" s="8"/>
      <c r="D81" s="9"/>
      <c r="E81" s="9"/>
      <c r="F81" s="9"/>
      <c r="G81" s="9"/>
      <c r="H81" s="9"/>
      <c r="I81" s="9"/>
      <c r="J81" s="9"/>
      <c r="K81" s="9"/>
    </row>
    <row r="82" spans="1:12" x14ac:dyDescent="0.25">
      <c r="A82" s="13" t="s">
        <v>227</v>
      </c>
      <c r="B82" s="13"/>
      <c r="C82" s="13"/>
      <c r="D82" s="13"/>
      <c r="E82" s="13" t="s">
        <v>229</v>
      </c>
      <c r="F82" s="13"/>
      <c r="G82" s="13"/>
      <c r="H82" s="13"/>
      <c r="I82" s="13" t="s">
        <v>230</v>
      </c>
      <c r="J82" s="13"/>
      <c r="K82" s="13"/>
      <c r="L82" s="13"/>
    </row>
    <row r="83" spans="1:12" x14ac:dyDescent="0.25">
      <c r="A83" s="3" t="s">
        <v>228</v>
      </c>
      <c r="B83" s="3"/>
      <c r="C83" s="3"/>
      <c r="D83" s="3"/>
      <c r="E83" s="3"/>
      <c r="F83" s="3"/>
      <c r="G83" s="3"/>
      <c r="H83" s="3"/>
      <c r="I83" s="3" t="s">
        <v>231</v>
      </c>
      <c r="J83" s="3"/>
      <c r="K83" s="3"/>
      <c r="L83" s="3"/>
    </row>
    <row r="163" spans="1:20" x14ac:dyDescent="0.25">
      <c r="A163" s="12"/>
      <c r="B163" s="12"/>
      <c r="C163" s="12"/>
      <c r="D163" s="12"/>
      <c r="I163" s="12"/>
      <c r="J163" s="12"/>
      <c r="K163" s="12"/>
      <c r="L163" s="12"/>
      <c r="Q163" s="12"/>
      <c r="R163" s="12"/>
      <c r="S163" s="12"/>
      <c r="T163" s="12"/>
    </row>
  </sheetData>
  <mergeCells count="23">
    <mergeCell ref="A82:D82"/>
    <mergeCell ref="A83:D83"/>
    <mergeCell ref="E82:H82"/>
    <mergeCell ref="E83:H83"/>
    <mergeCell ref="I82:L82"/>
    <mergeCell ref="I83:L83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232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233</v>
      </c>
      <c r="C12" s="10" t="s">
        <v>22</v>
      </c>
      <c r="D12" s="11">
        <f>D13+D64+D67</f>
        <v>3476500</v>
      </c>
      <c r="E12" s="11">
        <f>E13+E64+E67</f>
        <v>2881500</v>
      </c>
      <c r="F12" s="11">
        <f>G12+H12</f>
        <v>4248151</v>
      </c>
      <c r="G12" s="11">
        <f>G13+G64+G67</f>
        <v>1729562</v>
      </c>
      <c r="H12" s="11">
        <f>H13+H64+H67</f>
        <v>2518589</v>
      </c>
      <c r="I12" s="11">
        <f>I13+I64+I67</f>
        <v>2348210</v>
      </c>
      <c r="J12" s="11">
        <f>J13+J64+J67</f>
        <v>0</v>
      </c>
      <c r="K12" s="11">
        <f>F12-I12-J12</f>
        <v>1899941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D14+D45</f>
        <v>3434500</v>
      </c>
      <c r="E13" s="11">
        <f>E14+E45</f>
        <v>2853500</v>
      </c>
      <c r="F13" s="11">
        <f>G13+H13</f>
        <v>4160549</v>
      </c>
      <c r="G13" s="11">
        <f>G14+G45</f>
        <v>1729562</v>
      </c>
      <c r="H13" s="11">
        <f>H14+H45</f>
        <v>2430987</v>
      </c>
      <c r="I13" s="11">
        <f>I14+I45</f>
        <v>2260608</v>
      </c>
      <c r="J13" s="11">
        <f>J14+J45</f>
        <v>0</v>
      </c>
      <c r="K13" s="11">
        <f>F13-I13-J13</f>
        <v>1899941</v>
      </c>
    </row>
    <row r="14" spans="1:11" s="6" customFormat="1" ht="22.5" x14ac:dyDescent="0.25">
      <c r="A14" s="10" t="s">
        <v>26</v>
      </c>
      <c r="B14" s="10" t="s">
        <v>30</v>
      </c>
      <c r="C14" s="10" t="s">
        <v>31</v>
      </c>
      <c r="D14" s="11">
        <f>D15+D22+D32+D42</f>
        <v>3292000</v>
      </c>
      <c r="E14" s="11">
        <f>E15+E22+E32+E42</f>
        <v>2684000</v>
      </c>
      <c r="F14" s="11">
        <f>G14+H14</f>
        <v>3393576</v>
      </c>
      <c r="G14" s="11">
        <f>G15+G22+G32+G42</f>
        <v>956564</v>
      </c>
      <c r="H14" s="11">
        <f>H15+H22+H32+H42</f>
        <v>2437012</v>
      </c>
      <c r="I14" s="11">
        <f>I15+I22+I32+I42</f>
        <v>2362540</v>
      </c>
      <c r="J14" s="11">
        <f>J15+J22+J32+J42</f>
        <v>0</v>
      </c>
      <c r="K14" s="11">
        <f>F14-I14-J14</f>
        <v>1031036</v>
      </c>
    </row>
    <row r="15" spans="1:11" s="6" customFormat="1" ht="22.5" x14ac:dyDescent="0.25">
      <c r="A15" s="10" t="s">
        <v>29</v>
      </c>
      <c r="B15" s="10" t="s">
        <v>33</v>
      </c>
      <c r="C15" s="10" t="s">
        <v>34</v>
      </c>
      <c r="D15" s="11">
        <f>+D16</f>
        <v>365000</v>
      </c>
      <c r="E15" s="11">
        <f>+E16</f>
        <v>363000</v>
      </c>
      <c r="F15" s="11">
        <f>G15+H15</f>
        <v>267341</v>
      </c>
      <c r="G15" s="11">
        <f>+G16</f>
        <v>0</v>
      </c>
      <c r="H15" s="11">
        <f>+H16</f>
        <v>267341</v>
      </c>
      <c r="I15" s="11">
        <f>+I16</f>
        <v>267341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234</v>
      </c>
      <c r="B16" s="10" t="s">
        <v>36</v>
      </c>
      <c r="C16" s="10" t="s">
        <v>37</v>
      </c>
      <c r="D16" s="11">
        <f>D17+D19</f>
        <v>365000</v>
      </c>
      <c r="E16" s="11">
        <f>E17+E19</f>
        <v>363000</v>
      </c>
      <c r="F16" s="11">
        <f>G16+H16</f>
        <v>267341</v>
      </c>
      <c r="G16" s="11">
        <f>G17+G19</f>
        <v>0</v>
      </c>
      <c r="H16" s="11">
        <f>H17+H19</f>
        <v>267341</v>
      </c>
      <c r="I16" s="11">
        <f>I17+I19</f>
        <v>267341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35</v>
      </c>
      <c r="B17" s="10" t="s">
        <v>39</v>
      </c>
      <c r="C17" s="10" t="s">
        <v>40</v>
      </c>
      <c r="D17" s="11">
        <f>+D18</f>
        <v>7000</v>
      </c>
      <c r="E17" s="11">
        <f>+E18</f>
        <v>5000</v>
      </c>
      <c r="F17" s="11">
        <f>G17+H17</f>
        <v>2586</v>
      </c>
      <c r="G17" s="11">
        <f>+G18</f>
        <v>0</v>
      </c>
      <c r="H17" s="11">
        <f>+H18</f>
        <v>2586</v>
      </c>
      <c r="I17" s="11">
        <f>+I18</f>
        <v>2586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235</v>
      </c>
      <c r="B18" s="10" t="s">
        <v>42</v>
      </c>
      <c r="C18" s="10" t="s">
        <v>43</v>
      </c>
      <c r="D18" s="11">
        <v>7000</v>
      </c>
      <c r="E18" s="11">
        <v>5000</v>
      </c>
      <c r="F18" s="11">
        <f>G18+H18</f>
        <v>2586</v>
      </c>
      <c r="G18" s="11">
        <v>0</v>
      </c>
      <c r="H18" s="11">
        <v>2586</v>
      </c>
      <c r="I18" s="11">
        <v>2586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45</v>
      </c>
      <c r="C19" s="10" t="s">
        <v>46</v>
      </c>
      <c r="D19" s="11">
        <f>D20+D21</f>
        <v>358000</v>
      </c>
      <c r="E19" s="11">
        <f>E20+E21</f>
        <v>358000</v>
      </c>
      <c r="F19" s="11">
        <f>G19+H19</f>
        <v>264755</v>
      </c>
      <c r="G19" s="11">
        <f>G20+G21</f>
        <v>0</v>
      </c>
      <c r="H19" s="11">
        <f>H20+H21</f>
        <v>264755</v>
      </c>
      <c r="I19" s="11">
        <f>I20+I21</f>
        <v>264755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44</v>
      </c>
      <c r="B20" s="10" t="s">
        <v>48</v>
      </c>
      <c r="C20" s="10" t="s">
        <v>49</v>
      </c>
      <c r="D20" s="11">
        <v>192000</v>
      </c>
      <c r="E20" s="11">
        <v>192000</v>
      </c>
      <c r="F20" s="11">
        <f>G20+H20</f>
        <v>144058</v>
      </c>
      <c r="G20" s="11">
        <v>0</v>
      </c>
      <c r="H20" s="11">
        <v>144058</v>
      </c>
      <c r="I20" s="11">
        <v>144058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51</v>
      </c>
      <c r="C21" s="10" t="s">
        <v>52</v>
      </c>
      <c r="D21" s="11">
        <v>166000</v>
      </c>
      <c r="E21" s="11">
        <v>166000</v>
      </c>
      <c r="F21" s="11">
        <f>G21+H21</f>
        <v>120697</v>
      </c>
      <c r="G21" s="11">
        <v>0</v>
      </c>
      <c r="H21" s="11">
        <v>120697</v>
      </c>
      <c r="I21" s="11">
        <v>120697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236</v>
      </c>
      <c r="B22" s="10" t="s">
        <v>54</v>
      </c>
      <c r="C22" s="10" t="s">
        <v>55</v>
      </c>
      <c r="D22" s="11">
        <f>D23</f>
        <v>317000</v>
      </c>
      <c r="E22" s="11">
        <f>E23</f>
        <v>303000</v>
      </c>
      <c r="F22" s="11">
        <f>G22+H22</f>
        <v>1035141</v>
      </c>
      <c r="G22" s="11">
        <f>G23</f>
        <v>788649</v>
      </c>
      <c r="H22" s="11">
        <f>H23</f>
        <v>246492</v>
      </c>
      <c r="I22" s="11">
        <f>I23</f>
        <v>205792</v>
      </c>
      <c r="J22" s="11">
        <f>J23</f>
        <v>0</v>
      </c>
      <c r="K22" s="11">
        <f>F22-I22-J22</f>
        <v>829349</v>
      </c>
    </row>
    <row r="23" spans="1:11" s="6" customFormat="1" ht="22.5" x14ac:dyDescent="0.25">
      <c r="A23" s="10" t="s">
        <v>53</v>
      </c>
      <c r="B23" s="10" t="s">
        <v>57</v>
      </c>
      <c r="C23" s="10" t="s">
        <v>58</v>
      </c>
      <c r="D23" s="11">
        <f>D24+D27+D31</f>
        <v>317000</v>
      </c>
      <c r="E23" s="11">
        <f>E24+E27+E31</f>
        <v>303000</v>
      </c>
      <c r="F23" s="11">
        <f>G23+H23</f>
        <v>1035141</v>
      </c>
      <c r="G23" s="11">
        <f>G24+G27+G31</f>
        <v>788649</v>
      </c>
      <c r="H23" s="11">
        <f>H24+H27+H31</f>
        <v>246492</v>
      </c>
      <c r="I23" s="11">
        <f>I24+I27+I31</f>
        <v>205792</v>
      </c>
      <c r="J23" s="11">
        <f>J24+J27+J31</f>
        <v>0</v>
      </c>
      <c r="K23" s="11">
        <f>F23-I23-J23</f>
        <v>829349</v>
      </c>
    </row>
    <row r="24" spans="1:11" s="6" customFormat="1" ht="22.5" x14ac:dyDescent="0.25">
      <c r="A24" s="10" t="s">
        <v>56</v>
      </c>
      <c r="B24" s="10" t="s">
        <v>60</v>
      </c>
      <c r="C24" s="10" t="s">
        <v>61</v>
      </c>
      <c r="D24" s="11">
        <f>D25+D26</f>
        <v>75000</v>
      </c>
      <c r="E24" s="11">
        <f>E25+E26</f>
        <v>64000</v>
      </c>
      <c r="F24" s="11">
        <f>G24+H24</f>
        <v>117736</v>
      </c>
      <c r="G24" s="11">
        <f>G25+G26</f>
        <v>70594</v>
      </c>
      <c r="H24" s="11">
        <f>H25+H26</f>
        <v>47142</v>
      </c>
      <c r="I24" s="11">
        <f>I25+I26</f>
        <v>39107</v>
      </c>
      <c r="J24" s="11">
        <f>J25+J26</f>
        <v>0</v>
      </c>
      <c r="K24" s="11">
        <f>F24-I24-J24</f>
        <v>78629</v>
      </c>
    </row>
    <row r="25" spans="1:11" s="6" customFormat="1" x14ac:dyDescent="0.25">
      <c r="A25" s="10" t="s">
        <v>59</v>
      </c>
      <c r="B25" s="10" t="s">
        <v>63</v>
      </c>
      <c r="C25" s="10" t="s">
        <v>64</v>
      </c>
      <c r="D25" s="11">
        <v>55000</v>
      </c>
      <c r="E25" s="11">
        <v>49000</v>
      </c>
      <c r="F25" s="11">
        <f>G25+H25</f>
        <v>84034</v>
      </c>
      <c r="G25" s="11">
        <v>44821</v>
      </c>
      <c r="H25" s="11">
        <v>39213</v>
      </c>
      <c r="I25" s="11">
        <v>35841</v>
      </c>
      <c r="J25" s="11">
        <v>0</v>
      </c>
      <c r="K25" s="11">
        <f>F25-I25-J25</f>
        <v>48193</v>
      </c>
    </row>
    <row r="26" spans="1:11" s="6" customFormat="1" x14ac:dyDescent="0.25">
      <c r="A26" s="10" t="s">
        <v>62</v>
      </c>
      <c r="B26" s="10" t="s">
        <v>66</v>
      </c>
      <c r="C26" s="10" t="s">
        <v>67</v>
      </c>
      <c r="D26" s="11">
        <v>20000</v>
      </c>
      <c r="E26" s="11">
        <v>15000</v>
      </c>
      <c r="F26" s="11">
        <f>G26+H26</f>
        <v>33702</v>
      </c>
      <c r="G26" s="11">
        <v>25773</v>
      </c>
      <c r="H26" s="11">
        <v>7929</v>
      </c>
      <c r="I26" s="11">
        <v>3266</v>
      </c>
      <c r="J26" s="11">
        <v>0</v>
      </c>
      <c r="K26" s="11">
        <f>F26-I26-J26</f>
        <v>30436</v>
      </c>
    </row>
    <row r="27" spans="1:11" s="6" customFormat="1" ht="22.5" x14ac:dyDescent="0.25">
      <c r="A27" s="10" t="s">
        <v>65</v>
      </c>
      <c r="B27" s="10" t="s">
        <v>69</v>
      </c>
      <c r="C27" s="10" t="s">
        <v>70</v>
      </c>
      <c r="D27" s="11">
        <f>D28+D29+D30</f>
        <v>221000</v>
      </c>
      <c r="E27" s="11">
        <f>E28+E29+E30</f>
        <v>221000</v>
      </c>
      <c r="F27" s="11">
        <f>G27+H27</f>
        <v>902001</v>
      </c>
      <c r="G27" s="11">
        <f>G28+G29+G30</f>
        <v>718055</v>
      </c>
      <c r="H27" s="11">
        <f>H28+H29+H30</f>
        <v>183946</v>
      </c>
      <c r="I27" s="11">
        <f>I28+I29+I30</f>
        <v>151281</v>
      </c>
      <c r="J27" s="11">
        <f>J28+J29+J30</f>
        <v>0</v>
      </c>
      <c r="K27" s="11">
        <f>F27-I27-J27</f>
        <v>750720</v>
      </c>
    </row>
    <row r="28" spans="1:11" s="6" customFormat="1" ht="22.5" x14ac:dyDescent="0.25">
      <c r="A28" s="10" t="s">
        <v>68</v>
      </c>
      <c r="B28" s="10" t="s">
        <v>72</v>
      </c>
      <c r="C28" s="10" t="s">
        <v>73</v>
      </c>
      <c r="D28" s="11">
        <v>58000</v>
      </c>
      <c r="E28" s="11">
        <v>58000</v>
      </c>
      <c r="F28" s="11">
        <f>G28+H28</f>
        <v>196859</v>
      </c>
      <c r="G28" s="11">
        <v>148707</v>
      </c>
      <c r="H28" s="11">
        <v>48152</v>
      </c>
      <c r="I28" s="11">
        <v>42708</v>
      </c>
      <c r="J28" s="11">
        <v>0</v>
      </c>
      <c r="K28" s="11">
        <f>F28-I28-J28</f>
        <v>154151</v>
      </c>
    </row>
    <row r="29" spans="1:11" s="6" customFormat="1" ht="22.5" x14ac:dyDescent="0.25">
      <c r="A29" s="10" t="s">
        <v>71</v>
      </c>
      <c r="B29" s="10" t="s">
        <v>75</v>
      </c>
      <c r="C29" s="10" t="s">
        <v>76</v>
      </c>
      <c r="D29" s="11">
        <v>3000</v>
      </c>
      <c r="E29" s="11">
        <v>3000</v>
      </c>
      <c r="F29" s="11">
        <f>G29+H29</f>
        <v>638</v>
      </c>
      <c r="G29" s="11">
        <v>263</v>
      </c>
      <c r="H29" s="11">
        <v>375</v>
      </c>
      <c r="I29" s="11">
        <v>391</v>
      </c>
      <c r="J29" s="11">
        <v>0</v>
      </c>
      <c r="K29" s="11">
        <f>F29-I29-J29</f>
        <v>247</v>
      </c>
    </row>
    <row r="30" spans="1:11" s="6" customFormat="1" x14ac:dyDescent="0.25">
      <c r="A30" s="10" t="s">
        <v>74</v>
      </c>
      <c r="B30" s="10" t="s">
        <v>78</v>
      </c>
      <c r="C30" s="10" t="s">
        <v>79</v>
      </c>
      <c r="D30" s="11">
        <v>160000</v>
      </c>
      <c r="E30" s="11">
        <v>160000</v>
      </c>
      <c r="F30" s="11">
        <f>G30+H30</f>
        <v>704504</v>
      </c>
      <c r="G30" s="11">
        <v>569085</v>
      </c>
      <c r="H30" s="11">
        <v>135419</v>
      </c>
      <c r="I30" s="11">
        <v>108182</v>
      </c>
      <c r="J30" s="11">
        <v>0</v>
      </c>
      <c r="K30" s="11">
        <f>F30-I30-J30</f>
        <v>596322</v>
      </c>
    </row>
    <row r="31" spans="1:11" s="6" customFormat="1" x14ac:dyDescent="0.25">
      <c r="A31" s="10" t="s">
        <v>77</v>
      </c>
      <c r="B31" s="10" t="s">
        <v>81</v>
      </c>
      <c r="C31" s="10" t="s">
        <v>82</v>
      </c>
      <c r="D31" s="11">
        <v>21000</v>
      </c>
      <c r="E31" s="11">
        <v>18000</v>
      </c>
      <c r="F31" s="11">
        <f>G31+H31</f>
        <v>15404</v>
      </c>
      <c r="G31" s="11">
        <v>0</v>
      </c>
      <c r="H31" s="11">
        <v>15404</v>
      </c>
      <c r="I31" s="11">
        <v>15404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237</v>
      </c>
      <c r="B32" s="10" t="s">
        <v>84</v>
      </c>
      <c r="C32" s="10" t="s">
        <v>85</v>
      </c>
      <c r="D32" s="11">
        <f>D33+D37</f>
        <v>2604000</v>
      </c>
      <c r="E32" s="11">
        <f>E33+E37</f>
        <v>2012000</v>
      </c>
      <c r="F32" s="11">
        <f>G32+H32</f>
        <v>2086724</v>
      </c>
      <c r="G32" s="11">
        <f>G33+G37</f>
        <v>167575</v>
      </c>
      <c r="H32" s="11">
        <f>H33+H37</f>
        <v>1919149</v>
      </c>
      <c r="I32" s="11">
        <f>I33+I37</f>
        <v>1885296</v>
      </c>
      <c r="J32" s="11">
        <f>J33+J37</f>
        <v>0</v>
      </c>
      <c r="K32" s="11">
        <f>F32-I32-J32</f>
        <v>201428</v>
      </c>
    </row>
    <row r="33" spans="1:11" s="6" customFormat="1" ht="22.5" x14ac:dyDescent="0.25">
      <c r="A33" s="10" t="s">
        <v>83</v>
      </c>
      <c r="B33" s="10" t="s">
        <v>87</v>
      </c>
      <c r="C33" s="10" t="s">
        <v>88</v>
      </c>
      <c r="D33" s="11">
        <f>+D34+D35+D36</f>
        <v>2517000</v>
      </c>
      <c r="E33" s="11">
        <f>+E34+E35+E36</f>
        <v>1925000</v>
      </c>
      <c r="F33" s="11">
        <f>G33+H33</f>
        <v>1825500</v>
      </c>
      <c r="G33" s="11">
        <f>+G34+G35+G36</f>
        <v>0</v>
      </c>
      <c r="H33" s="11">
        <f>+H34+H35+H36</f>
        <v>1825500</v>
      </c>
      <c r="I33" s="11">
        <f>+I34+I35+I36</f>
        <v>1825500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238</v>
      </c>
      <c r="B34" s="10" t="s">
        <v>90</v>
      </c>
      <c r="C34" s="10" t="s">
        <v>91</v>
      </c>
      <c r="D34" s="11">
        <v>1094000</v>
      </c>
      <c r="E34" s="11">
        <v>821000</v>
      </c>
      <c r="F34" s="11">
        <f>G34+H34</f>
        <v>809500</v>
      </c>
      <c r="G34" s="11">
        <v>0</v>
      </c>
      <c r="H34" s="11">
        <v>809500</v>
      </c>
      <c r="I34" s="11">
        <v>809500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239</v>
      </c>
      <c r="B35" s="10" t="s">
        <v>93</v>
      </c>
      <c r="C35" s="10" t="s">
        <v>94</v>
      </c>
      <c r="D35" s="11">
        <v>10000</v>
      </c>
      <c r="E35" s="11">
        <v>9000</v>
      </c>
      <c r="F35" s="11">
        <f>G35+H35</f>
        <v>9000</v>
      </c>
      <c r="G35" s="11">
        <v>0</v>
      </c>
      <c r="H35" s="11">
        <v>9000</v>
      </c>
      <c r="I35" s="11">
        <v>9000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92</v>
      </c>
      <c r="B36" s="10" t="s">
        <v>96</v>
      </c>
      <c r="C36" s="10" t="s">
        <v>97</v>
      </c>
      <c r="D36" s="11">
        <v>1413000</v>
      </c>
      <c r="E36" s="11">
        <v>1095000</v>
      </c>
      <c r="F36" s="11">
        <f>G36+H36</f>
        <v>1007000</v>
      </c>
      <c r="G36" s="11">
        <v>0</v>
      </c>
      <c r="H36" s="11">
        <v>1007000</v>
      </c>
      <c r="I36" s="11">
        <v>1007000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240</v>
      </c>
      <c r="B37" s="10" t="s">
        <v>99</v>
      </c>
      <c r="C37" s="10" t="s">
        <v>100</v>
      </c>
      <c r="D37" s="11">
        <f>D38+D41</f>
        <v>87000</v>
      </c>
      <c r="E37" s="11">
        <f>E38+E41</f>
        <v>87000</v>
      </c>
      <c r="F37" s="11">
        <f>G37+H37</f>
        <v>261224</v>
      </c>
      <c r="G37" s="11">
        <f>G38+G41</f>
        <v>167575</v>
      </c>
      <c r="H37" s="11">
        <f>H38+H41</f>
        <v>93649</v>
      </c>
      <c r="I37" s="11">
        <f>I38+I41</f>
        <v>59796</v>
      </c>
      <c r="J37" s="11">
        <f>J38+J41</f>
        <v>0</v>
      </c>
      <c r="K37" s="11">
        <f>F37-I37-J37</f>
        <v>201428</v>
      </c>
    </row>
    <row r="38" spans="1:11" s="6" customFormat="1" ht="22.5" x14ac:dyDescent="0.25">
      <c r="A38" s="10" t="s">
        <v>241</v>
      </c>
      <c r="B38" s="10" t="s">
        <v>102</v>
      </c>
      <c r="C38" s="10" t="s">
        <v>103</v>
      </c>
      <c r="D38" s="11">
        <f>D39+D40</f>
        <v>85000</v>
      </c>
      <c r="E38" s="11">
        <f>E39+E40</f>
        <v>85000</v>
      </c>
      <c r="F38" s="11">
        <f>G38+H38</f>
        <v>261224</v>
      </c>
      <c r="G38" s="11">
        <f>G39+G40</f>
        <v>167575</v>
      </c>
      <c r="H38" s="11">
        <f>H39+H40</f>
        <v>93649</v>
      </c>
      <c r="I38" s="11">
        <f>I39+I40</f>
        <v>59796</v>
      </c>
      <c r="J38" s="11">
        <f>J39+J40</f>
        <v>0</v>
      </c>
      <c r="K38" s="11">
        <f>F38-I38-J38</f>
        <v>201428</v>
      </c>
    </row>
    <row r="39" spans="1:11" s="6" customFormat="1" ht="22.5" x14ac:dyDescent="0.25">
      <c r="A39" s="10" t="s">
        <v>98</v>
      </c>
      <c r="B39" s="10" t="s">
        <v>105</v>
      </c>
      <c r="C39" s="10" t="s">
        <v>106</v>
      </c>
      <c r="D39" s="11">
        <v>75000</v>
      </c>
      <c r="E39" s="11">
        <v>75000</v>
      </c>
      <c r="F39" s="11">
        <f>G39+H39</f>
        <v>250708</v>
      </c>
      <c r="G39" s="11">
        <v>160614</v>
      </c>
      <c r="H39" s="11">
        <v>90094</v>
      </c>
      <c r="I39" s="11">
        <v>56020</v>
      </c>
      <c r="J39" s="11">
        <v>0</v>
      </c>
      <c r="K39" s="11">
        <f>F39-I39-J39</f>
        <v>194688</v>
      </c>
    </row>
    <row r="40" spans="1:11" s="6" customFormat="1" ht="22.5" x14ac:dyDescent="0.25">
      <c r="A40" s="10" t="s">
        <v>101</v>
      </c>
      <c r="B40" s="10" t="s">
        <v>108</v>
      </c>
      <c r="C40" s="10" t="s">
        <v>109</v>
      </c>
      <c r="D40" s="11">
        <v>10000</v>
      </c>
      <c r="E40" s="11">
        <v>10000</v>
      </c>
      <c r="F40" s="11">
        <f>G40+H40</f>
        <v>10516</v>
      </c>
      <c r="G40" s="11">
        <v>6961</v>
      </c>
      <c r="H40" s="11">
        <v>3555</v>
      </c>
      <c r="I40" s="11">
        <v>3776</v>
      </c>
      <c r="J40" s="11">
        <v>0</v>
      </c>
      <c r="K40" s="11">
        <f>F40-I40-J40</f>
        <v>6740</v>
      </c>
    </row>
    <row r="41" spans="1:11" s="6" customFormat="1" ht="22.5" x14ac:dyDescent="0.25">
      <c r="A41" s="10" t="s">
        <v>104</v>
      </c>
      <c r="B41" s="10" t="s">
        <v>111</v>
      </c>
      <c r="C41" s="10" t="s">
        <v>112</v>
      </c>
      <c r="D41" s="11">
        <v>2000</v>
      </c>
      <c r="E41" s="11">
        <v>2000</v>
      </c>
      <c r="F41" s="11">
        <f>G41+H41</f>
        <v>0</v>
      </c>
      <c r="G41" s="11">
        <v>0</v>
      </c>
      <c r="H41" s="11">
        <v>0</v>
      </c>
      <c r="I41" s="11">
        <v>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110</v>
      </c>
      <c r="B42" s="10" t="s">
        <v>114</v>
      </c>
      <c r="C42" s="10" t="s">
        <v>115</v>
      </c>
      <c r="D42" s="11">
        <f>D43</f>
        <v>6000</v>
      </c>
      <c r="E42" s="11">
        <f>E43</f>
        <v>6000</v>
      </c>
      <c r="F42" s="11">
        <f>G42+H42</f>
        <v>4370</v>
      </c>
      <c r="G42" s="11">
        <f>G43</f>
        <v>340</v>
      </c>
      <c r="H42" s="11">
        <f>H43</f>
        <v>4030</v>
      </c>
      <c r="I42" s="11">
        <f>I43</f>
        <v>4111</v>
      </c>
      <c r="J42" s="11">
        <f>J43</f>
        <v>0</v>
      </c>
      <c r="K42" s="11">
        <f>F42-I42-J42</f>
        <v>259</v>
      </c>
    </row>
    <row r="43" spans="1:11" s="6" customFormat="1" x14ac:dyDescent="0.25">
      <c r="A43" s="10" t="s">
        <v>242</v>
      </c>
      <c r="B43" s="10" t="s">
        <v>117</v>
      </c>
      <c r="C43" s="10" t="s">
        <v>118</v>
      </c>
      <c r="D43" s="11">
        <f>D44</f>
        <v>6000</v>
      </c>
      <c r="E43" s="11">
        <f>E44</f>
        <v>6000</v>
      </c>
      <c r="F43" s="11">
        <f>G43+H43</f>
        <v>4370</v>
      </c>
      <c r="G43" s="11">
        <f>G44</f>
        <v>340</v>
      </c>
      <c r="H43" s="11">
        <f>H44</f>
        <v>4030</v>
      </c>
      <c r="I43" s="11">
        <f>I44</f>
        <v>4111</v>
      </c>
      <c r="J43" s="11">
        <f>J44</f>
        <v>0</v>
      </c>
      <c r="K43" s="11">
        <f>F43-I43-J43</f>
        <v>259</v>
      </c>
    </row>
    <row r="44" spans="1:11" s="6" customFormat="1" x14ac:dyDescent="0.25">
      <c r="A44" s="10" t="s">
        <v>113</v>
      </c>
      <c r="B44" s="10" t="s">
        <v>120</v>
      </c>
      <c r="C44" s="10" t="s">
        <v>121</v>
      </c>
      <c r="D44" s="11">
        <v>6000</v>
      </c>
      <c r="E44" s="11">
        <v>6000</v>
      </c>
      <c r="F44" s="11">
        <f>G44+H44</f>
        <v>4370</v>
      </c>
      <c r="G44" s="11">
        <v>340</v>
      </c>
      <c r="H44" s="11">
        <v>4030</v>
      </c>
      <c r="I44" s="11">
        <v>4111</v>
      </c>
      <c r="J44" s="11">
        <v>0</v>
      </c>
      <c r="K44" s="11">
        <f>F44-I44-J44</f>
        <v>259</v>
      </c>
    </row>
    <row r="45" spans="1:11" s="6" customFormat="1" x14ac:dyDescent="0.25">
      <c r="A45" s="10" t="s">
        <v>116</v>
      </c>
      <c r="B45" s="10" t="s">
        <v>123</v>
      </c>
      <c r="C45" s="10" t="s">
        <v>124</v>
      </c>
      <c r="D45" s="11">
        <f>D46+D51</f>
        <v>142500</v>
      </c>
      <c r="E45" s="11">
        <f>E46+E51</f>
        <v>169500</v>
      </c>
      <c r="F45" s="11">
        <f>G45+H45</f>
        <v>766973</v>
      </c>
      <c r="G45" s="11">
        <f>G46+G51</f>
        <v>772998</v>
      </c>
      <c r="H45" s="11">
        <f>H46+H51</f>
        <v>-6025</v>
      </c>
      <c r="I45" s="11">
        <f>I46+I51</f>
        <v>-101932</v>
      </c>
      <c r="J45" s="11">
        <f>J46+J51</f>
        <v>0</v>
      </c>
      <c r="K45" s="11">
        <f>F45-I45-J45</f>
        <v>868905</v>
      </c>
    </row>
    <row r="46" spans="1:11" s="6" customFormat="1" ht="22.5" x14ac:dyDescent="0.25">
      <c r="A46" s="10" t="s">
        <v>119</v>
      </c>
      <c r="B46" s="10" t="s">
        <v>126</v>
      </c>
      <c r="C46" s="10" t="s">
        <v>127</v>
      </c>
      <c r="D46" s="11">
        <f>D47</f>
        <v>39200</v>
      </c>
      <c r="E46" s="11">
        <f>E47</f>
        <v>39200</v>
      </c>
      <c r="F46" s="11">
        <f>G46+H46</f>
        <v>43388</v>
      </c>
      <c r="G46" s="11">
        <f>G47</f>
        <v>16798</v>
      </c>
      <c r="H46" s="11">
        <f>H47</f>
        <v>26590</v>
      </c>
      <c r="I46" s="11">
        <f>I47</f>
        <v>22755</v>
      </c>
      <c r="J46" s="11">
        <f>J47</f>
        <v>0</v>
      </c>
      <c r="K46" s="11">
        <f>F46-I46-J46</f>
        <v>20633</v>
      </c>
    </row>
    <row r="47" spans="1:11" s="6" customFormat="1" ht="22.5" x14ac:dyDescent="0.25">
      <c r="A47" s="10" t="s">
        <v>122</v>
      </c>
      <c r="B47" s="10" t="s">
        <v>129</v>
      </c>
      <c r="C47" s="10" t="s">
        <v>130</v>
      </c>
      <c r="D47" s="11">
        <f>+D48+D50</f>
        <v>39200</v>
      </c>
      <c r="E47" s="11">
        <f>+E48+E50</f>
        <v>39200</v>
      </c>
      <c r="F47" s="11">
        <f>G47+H47</f>
        <v>43388</v>
      </c>
      <c r="G47" s="11">
        <f>+G48+G50</f>
        <v>16798</v>
      </c>
      <c r="H47" s="11">
        <f>+H48+H50</f>
        <v>26590</v>
      </c>
      <c r="I47" s="11">
        <f>+I48+I50</f>
        <v>22755</v>
      </c>
      <c r="J47" s="11">
        <f>+J48+J50</f>
        <v>0</v>
      </c>
      <c r="K47" s="11">
        <f>F47-I47-J47</f>
        <v>20633</v>
      </c>
    </row>
    <row r="48" spans="1:11" s="6" customFormat="1" x14ac:dyDescent="0.25">
      <c r="A48" s="10" t="s">
        <v>243</v>
      </c>
      <c r="B48" s="10" t="s">
        <v>132</v>
      </c>
      <c r="C48" s="10" t="s">
        <v>133</v>
      </c>
      <c r="D48" s="11">
        <f>+D49</f>
        <v>29000</v>
      </c>
      <c r="E48" s="11">
        <f>+E49</f>
        <v>29000</v>
      </c>
      <c r="F48" s="11">
        <f>G48+H48</f>
        <v>43388</v>
      </c>
      <c r="G48" s="11">
        <f>+G49</f>
        <v>16798</v>
      </c>
      <c r="H48" s="11">
        <f>+H49</f>
        <v>26590</v>
      </c>
      <c r="I48" s="11">
        <f>+I49</f>
        <v>22755</v>
      </c>
      <c r="J48" s="11">
        <f>+J49</f>
        <v>0</v>
      </c>
      <c r="K48" s="11">
        <f>F48-I48-J48</f>
        <v>20633</v>
      </c>
    </row>
    <row r="49" spans="1:11" s="6" customFormat="1" ht="22.5" x14ac:dyDescent="0.25">
      <c r="A49" s="10" t="s">
        <v>131</v>
      </c>
      <c r="B49" s="10" t="s">
        <v>135</v>
      </c>
      <c r="C49" s="10" t="s">
        <v>136</v>
      </c>
      <c r="D49" s="11">
        <v>29000</v>
      </c>
      <c r="E49" s="11">
        <v>29000</v>
      </c>
      <c r="F49" s="11">
        <f>G49+H49</f>
        <v>43388</v>
      </c>
      <c r="G49" s="11">
        <v>16798</v>
      </c>
      <c r="H49" s="11">
        <v>26590</v>
      </c>
      <c r="I49" s="11">
        <v>22755</v>
      </c>
      <c r="J49" s="11">
        <v>0</v>
      </c>
      <c r="K49" s="11">
        <f>F49-I49-J49</f>
        <v>20633</v>
      </c>
    </row>
    <row r="50" spans="1:11" s="6" customFormat="1" x14ac:dyDescent="0.25">
      <c r="A50" s="10" t="s">
        <v>244</v>
      </c>
      <c r="B50" s="10" t="s">
        <v>138</v>
      </c>
      <c r="C50" s="10" t="s">
        <v>139</v>
      </c>
      <c r="D50" s="11">
        <v>10200</v>
      </c>
      <c r="E50" s="11">
        <v>10200</v>
      </c>
      <c r="F50" s="11">
        <f>G50+H50</f>
        <v>0</v>
      </c>
      <c r="G50" s="11">
        <v>0</v>
      </c>
      <c r="H50" s="11">
        <v>0</v>
      </c>
      <c r="I50" s="11">
        <v>0</v>
      </c>
      <c r="J50" s="11">
        <v>0</v>
      </c>
      <c r="K50" s="11">
        <f>F50-I50-J50</f>
        <v>0</v>
      </c>
    </row>
    <row r="51" spans="1:11" s="6" customFormat="1" ht="22.5" x14ac:dyDescent="0.25">
      <c r="A51" s="10" t="s">
        <v>245</v>
      </c>
      <c r="B51" s="10" t="s">
        <v>141</v>
      </c>
      <c r="C51" s="10" t="s">
        <v>142</v>
      </c>
      <c r="D51" s="11">
        <f>D52+D54+D56+D59+D62</f>
        <v>103300</v>
      </c>
      <c r="E51" s="11">
        <f>E52+E54+E56+E59+E62</f>
        <v>130300</v>
      </c>
      <c r="F51" s="11">
        <f>G51+H51</f>
        <v>723585</v>
      </c>
      <c r="G51" s="11">
        <f>G52+G54+G56+G59+G62</f>
        <v>756200</v>
      </c>
      <c r="H51" s="11">
        <f>H52+H54+H56+H59+H62</f>
        <v>-32615</v>
      </c>
      <c r="I51" s="11">
        <f>I52+I54+I56+I59+I62</f>
        <v>-124687</v>
      </c>
      <c r="J51" s="11">
        <f>J52+J54+J56+J59+J62</f>
        <v>0</v>
      </c>
      <c r="K51" s="11">
        <f>F51-I51-J51</f>
        <v>848272</v>
      </c>
    </row>
    <row r="52" spans="1:11" s="6" customFormat="1" ht="43.5" x14ac:dyDescent="0.25">
      <c r="A52" s="10" t="s">
        <v>246</v>
      </c>
      <c r="B52" s="10" t="s">
        <v>144</v>
      </c>
      <c r="C52" s="10" t="s">
        <v>145</v>
      </c>
      <c r="D52" s="11">
        <f>D53</f>
        <v>0</v>
      </c>
      <c r="E52" s="11">
        <f>E53</f>
        <v>0</v>
      </c>
      <c r="F52" s="11">
        <f>G52+H52</f>
        <v>9304</v>
      </c>
      <c r="G52" s="11">
        <f>G53</f>
        <v>0</v>
      </c>
      <c r="H52" s="11">
        <f>H53</f>
        <v>9304</v>
      </c>
      <c r="I52" s="11">
        <f>I53</f>
        <v>9304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140</v>
      </c>
      <c r="B53" s="10" t="s">
        <v>147</v>
      </c>
      <c r="C53" s="10" t="s">
        <v>148</v>
      </c>
      <c r="D53" s="11">
        <v>0</v>
      </c>
      <c r="E53" s="11">
        <v>0</v>
      </c>
      <c r="F53" s="11">
        <f>G53+H53</f>
        <v>9304</v>
      </c>
      <c r="G53" s="11">
        <v>0</v>
      </c>
      <c r="H53" s="11">
        <v>9304</v>
      </c>
      <c r="I53" s="11">
        <v>9304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247</v>
      </c>
      <c r="B54" s="10" t="s">
        <v>150</v>
      </c>
      <c r="C54" s="10" t="s">
        <v>151</v>
      </c>
      <c r="D54" s="11">
        <f>D55</f>
        <v>1000</v>
      </c>
      <c r="E54" s="11">
        <f>E55</f>
        <v>1000</v>
      </c>
      <c r="F54" s="11">
        <f>G54+H54</f>
        <v>40</v>
      </c>
      <c r="G54" s="11">
        <f>G55</f>
        <v>0</v>
      </c>
      <c r="H54" s="11">
        <f>H55</f>
        <v>40</v>
      </c>
      <c r="I54" s="11">
        <f>I55</f>
        <v>40</v>
      </c>
      <c r="J54" s="11">
        <f>J55</f>
        <v>0</v>
      </c>
      <c r="K54" s="11">
        <f>F54-I54-J54</f>
        <v>0</v>
      </c>
    </row>
    <row r="55" spans="1:11" s="6" customFormat="1" x14ac:dyDescent="0.25">
      <c r="A55" s="10" t="s">
        <v>248</v>
      </c>
      <c r="B55" s="10" t="s">
        <v>153</v>
      </c>
      <c r="C55" s="10" t="s">
        <v>154</v>
      </c>
      <c r="D55" s="11">
        <v>1000</v>
      </c>
      <c r="E55" s="11">
        <v>1000</v>
      </c>
      <c r="F55" s="11">
        <f>G55+H55</f>
        <v>40</v>
      </c>
      <c r="G55" s="11">
        <v>0</v>
      </c>
      <c r="H55" s="11">
        <v>40</v>
      </c>
      <c r="I55" s="11">
        <v>40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152</v>
      </c>
      <c r="B56" s="10" t="s">
        <v>156</v>
      </c>
      <c r="C56" s="10" t="s">
        <v>157</v>
      </c>
      <c r="D56" s="11">
        <f>D57</f>
        <v>80000</v>
      </c>
      <c r="E56" s="11">
        <f>E57</f>
        <v>80000</v>
      </c>
      <c r="F56" s="11">
        <f>G56+H56</f>
        <v>829883</v>
      </c>
      <c r="G56" s="11">
        <f>G57</f>
        <v>711305</v>
      </c>
      <c r="H56" s="11">
        <f>H57</f>
        <v>118578</v>
      </c>
      <c r="I56" s="11">
        <f>I57</f>
        <v>76745</v>
      </c>
      <c r="J56" s="11">
        <f>J57</f>
        <v>0</v>
      </c>
      <c r="K56" s="11">
        <f>F56-I56-J56</f>
        <v>753138</v>
      </c>
    </row>
    <row r="57" spans="1:11" s="6" customFormat="1" ht="22.5" x14ac:dyDescent="0.25">
      <c r="A57" s="10" t="s">
        <v>249</v>
      </c>
      <c r="B57" s="10" t="s">
        <v>159</v>
      </c>
      <c r="C57" s="10" t="s">
        <v>160</v>
      </c>
      <c r="D57" s="11">
        <f>D58</f>
        <v>80000</v>
      </c>
      <c r="E57" s="11">
        <f>E58</f>
        <v>80000</v>
      </c>
      <c r="F57" s="11">
        <f>G57+H57</f>
        <v>829883</v>
      </c>
      <c r="G57" s="11">
        <f>G58</f>
        <v>711305</v>
      </c>
      <c r="H57" s="11">
        <f>H58</f>
        <v>118578</v>
      </c>
      <c r="I57" s="11">
        <f>I58</f>
        <v>76745</v>
      </c>
      <c r="J57" s="11">
        <f>J58</f>
        <v>0</v>
      </c>
      <c r="K57" s="11">
        <f>F57-I57-J57</f>
        <v>753138</v>
      </c>
    </row>
    <row r="58" spans="1:11" s="6" customFormat="1" ht="22.5" x14ac:dyDescent="0.25">
      <c r="A58" s="10" t="s">
        <v>155</v>
      </c>
      <c r="B58" s="10" t="s">
        <v>162</v>
      </c>
      <c r="C58" s="10" t="s">
        <v>163</v>
      </c>
      <c r="D58" s="11">
        <v>80000</v>
      </c>
      <c r="E58" s="11">
        <v>80000</v>
      </c>
      <c r="F58" s="11">
        <f>G58+H58</f>
        <v>829883</v>
      </c>
      <c r="G58" s="11">
        <v>711305</v>
      </c>
      <c r="H58" s="11">
        <v>118578</v>
      </c>
      <c r="I58" s="11">
        <v>76745</v>
      </c>
      <c r="J58" s="11">
        <v>0</v>
      </c>
      <c r="K58" s="11">
        <f>F58-I58-J58</f>
        <v>753138</v>
      </c>
    </row>
    <row r="59" spans="1:11" s="6" customFormat="1" ht="33" x14ac:dyDescent="0.25">
      <c r="A59" s="10" t="s">
        <v>250</v>
      </c>
      <c r="B59" s="10" t="s">
        <v>165</v>
      </c>
      <c r="C59" s="10" t="s">
        <v>166</v>
      </c>
      <c r="D59" s="11">
        <f>+D60+D61</f>
        <v>136000</v>
      </c>
      <c r="E59" s="11">
        <f>+E60+E61</f>
        <v>136000</v>
      </c>
      <c r="F59" s="11">
        <f>G59+H59</f>
        <v>172021</v>
      </c>
      <c r="G59" s="11">
        <f>+G60+G61</f>
        <v>44895</v>
      </c>
      <c r="H59" s="11">
        <f>+H60+H61</f>
        <v>127126</v>
      </c>
      <c r="I59" s="11">
        <f>+I60+I61</f>
        <v>76887</v>
      </c>
      <c r="J59" s="11">
        <f>+J60+J61</f>
        <v>0</v>
      </c>
      <c r="K59" s="11">
        <f>F59-I59-J59</f>
        <v>95134</v>
      </c>
    </row>
    <row r="60" spans="1:11" s="6" customFormat="1" x14ac:dyDescent="0.25">
      <c r="A60" s="10" t="s">
        <v>251</v>
      </c>
      <c r="B60" s="10" t="s">
        <v>168</v>
      </c>
      <c r="C60" s="10" t="s">
        <v>169</v>
      </c>
      <c r="D60" s="11">
        <v>100000</v>
      </c>
      <c r="E60" s="11">
        <v>100000</v>
      </c>
      <c r="F60" s="11">
        <f>G60+H60</f>
        <v>106621</v>
      </c>
      <c r="G60" s="11">
        <v>0</v>
      </c>
      <c r="H60" s="11">
        <v>106621</v>
      </c>
      <c r="I60" s="11">
        <v>55452</v>
      </c>
      <c r="J60" s="11">
        <v>0</v>
      </c>
      <c r="K60" s="11">
        <f>F60-I60-J60</f>
        <v>51169</v>
      </c>
    </row>
    <row r="61" spans="1:11" s="6" customFormat="1" x14ac:dyDescent="0.25">
      <c r="A61" s="10" t="s">
        <v>252</v>
      </c>
      <c r="B61" s="10" t="s">
        <v>171</v>
      </c>
      <c r="C61" s="10" t="s">
        <v>172</v>
      </c>
      <c r="D61" s="11">
        <v>36000</v>
      </c>
      <c r="E61" s="11">
        <v>36000</v>
      </c>
      <c r="F61" s="11">
        <f>G61+H61</f>
        <v>65400</v>
      </c>
      <c r="G61" s="11">
        <v>44895</v>
      </c>
      <c r="H61" s="11">
        <v>20505</v>
      </c>
      <c r="I61" s="11">
        <v>21435</v>
      </c>
      <c r="J61" s="11">
        <v>0</v>
      </c>
      <c r="K61" s="11">
        <f>F61-I61-J61</f>
        <v>43965</v>
      </c>
    </row>
    <row r="62" spans="1:11" s="6" customFormat="1" ht="22.5" x14ac:dyDescent="0.25">
      <c r="A62" s="10" t="s">
        <v>253</v>
      </c>
      <c r="B62" s="10" t="s">
        <v>254</v>
      </c>
      <c r="C62" s="10" t="s">
        <v>255</v>
      </c>
      <c r="D62" s="11">
        <f>+D63</f>
        <v>-113700</v>
      </c>
      <c r="E62" s="11">
        <f>+E63</f>
        <v>-86700</v>
      </c>
      <c r="F62" s="11">
        <f>G62+H62</f>
        <v>-287663</v>
      </c>
      <c r="G62" s="11">
        <f>+G63</f>
        <v>0</v>
      </c>
      <c r="H62" s="11">
        <f>+H63</f>
        <v>-287663</v>
      </c>
      <c r="I62" s="11">
        <f>+I63</f>
        <v>-287663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256</v>
      </c>
      <c r="B63" s="10" t="s">
        <v>174</v>
      </c>
      <c r="C63" s="10" t="s">
        <v>175</v>
      </c>
      <c r="D63" s="11">
        <v>-113700</v>
      </c>
      <c r="E63" s="11">
        <v>-86700</v>
      </c>
      <c r="F63" s="11">
        <f>G63+H63</f>
        <v>-287663</v>
      </c>
      <c r="G63" s="11">
        <v>0</v>
      </c>
      <c r="H63" s="11">
        <v>-287663</v>
      </c>
      <c r="I63" s="11">
        <v>-287663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257</v>
      </c>
      <c r="B64" s="10" t="s">
        <v>180</v>
      </c>
      <c r="C64" s="10" t="s">
        <v>181</v>
      </c>
      <c r="D64" s="11">
        <f>D65</f>
        <v>0</v>
      </c>
      <c r="E64" s="11">
        <f>E65</f>
        <v>0</v>
      </c>
      <c r="F64" s="11">
        <f>G64+H64</f>
        <v>64846</v>
      </c>
      <c r="G64" s="11">
        <f>G65</f>
        <v>0</v>
      </c>
      <c r="H64" s="11">
        <f>H65</f>
        <v>64846</v>
      </c>
      <c r="I64" s="11">
        <f>I65</f>
        <v>64846</v>
      </c>
      <c r="J64" s="11">
        <f>J65</f>
        <v>0</v>
      </c>
      <c r="K64" s="11">
        <f>F64-I64-J64</f>
        <v>0</v>
      </c>
    </row>
    <row r="65" spans="1:12" s="6" customFormat="1" ht="43.5" x14ac:dyDescent="0.25">
      <c r="A65" s="10" t="s">
        <v>258</v>
      </c>
      <c r="B65" s="10" t="s">
        <v>183</v>
      </c>
      <c r="C65" s="10" t="s">
        <v>184</v>
      </c>
      <c r="D65" s="11">
        <f>+D66</f>
        <v>0</v>
      </c>
      <c r="E65" s="11">
        <f>+E66</f>
        <v>0</v>
      </c>
      <c r="F65" s="11">
        <f>G65+H65</f>
        <v>64846</v>
      </c>
      <c r="G65" s="11">
        <f>+G66</f>
        <v>0</v>
      </c>
      <c r="H65" s="11">
        <f>+H66</f>
        <v>64846</v>
      </c>
      <c r="I65" s="11">
        <f>+I66</f>
        <v>64846</v>
      </c>
      <c r="J65" s="11">
        <f>+J66</f>
        <v>0</v>
      </c>
      <c r="K65" s="11">
        <f>F65-I65-J65</f>
        <v>0</v>
      </c>
    </row>
    <row r="66" spans="1:12" s="6" customFormat="1" ht="33" x14ac:dyDescent="0.25">
      <c r="A66" s="10" t="s">
        <v>173</v>
      </c>
      <c r="B66" s="10" t="s">
        <v>189</v>
      </c>
      <c r="C66" s="10" t="s">
        <v>190</v>
      </c>
      <c r="D66" s="11">
        <v>0</v>
      </c>
      <c r="E66" s="11">
        <v>0</v>
      </c>
      <c r="F66" s="11">
        <f>G66+H66</f>
        <v>64846</v>
      </c>
      <c r="G66" s="11">
        <v>0</v>
      </c>
      <c r="H66" s="11">
        <v>64846</v>
      </c>
      <c r="I66" s="11">
        <v>64846</v>
      </c>
      <c r="J66" s="11">
        <v>0</v>
      </c>
      <c r="K66" s="11">
        <f>F66-I66-J66</f>
        <v>0</v>
      </c>
    </row>
    <row r="67" spans="1:12" s="6" customFormat="1" x14ac:dyDescent="0.25">
      <c r="A67" s="10" t="s">
        <v>259</v>
      </c>
      <c r="B67" s="10" t="s">
        <v>192</v>
      </c>
      <c r="C67" s="10" t="s">
        <v>193</v>
      </c>
      <c r="D67" s="11">
        <f>D68</f>
        <v>42000</v>
      </c>
      <c r="E67" s="11">
        <f>E68</f>
        <v>28000</v>
      </c>
      <c r="F67" s="11">
        <f>G67+H67</f>
        <v>22756</v>
      </c>
      <c r="G67" s="11">
        <f>G68</f>
        <v>0</v>
      </c>
      <c r="H67" s="11">
        <f>H68</f>
        <v>22756</v>
      </c>
      <c r="I67" s="11">
        <f>I68</f>
        <v>22756</v>
      </c>
      <c r="J67" s="11">
        <f>J68</f>
        <v>0</v>
      </c>
      <c r="K67" s="11">
        <f>F67-I67-J67</f>
        <v>0</v>
      </c>
    </row>
    <row r="68" spans="1:12" s="6" customFormat="1" ht="22.5" x14ac:dyDescent="0.25">
      <c r="A68" s="10" t="s">
        <v>260</v>
      </c>
      <c r="B68" s="10" t="s">
        <v>195</v>
      </c>
      <c r="C68" s="10" t="s">
        <v>196</v>
      </c>
      <c r="D68" s="11">
        <f>D69+D72</f>
        <v>42000</v>
      </c>
      <c r="E68" s="11">
        <f>E69+E72</f>
        <v>28000</v>
      </c>
      <c r="F68" s="11">
        <f>G68+H68</f>
        <v>22756</v>
      </c>
      <c r="G68" s="11">
        <f>G69+G72</f>
        <v>0</v>
      </c>
      <c r="H68" s="11">
        <f>H69+H72</f>
        <v>22756</v>
      </c>
      <c r="I68" s="11">
        <f>I69+I72</f>
        <v>22756</v>
      </c>
      <c r="J68" s="11">
        <f>J69+J72</f>
        <v>0</v>
      </c>
      <c r="K68" s="11">
        <f>F68-I68-J68</f>
        <v>0</v>
      </c>
    </row>
    <row r="69" spans="1:12" s="6" customFormat="1" ht="96" x14ac:dyDescent="0.25">
      <c r="A69" s="10" t="s">
        <v>261</v>
      </c>
      <c r="B69" s="10" t="s">
        <v>198</v>
      </c>
      <c r="C69" s="10" t="s">
        <v>199</v>
      </c>
      <c r="D69" s="11">
        <f>+D70+D71</f>
        <v>19000</v>
      </c>
      <c r="E69" s="11">
        <f>+E70+E71</f>
        <v>5000</v>
      </c>
      <c r="F69" s="11">
        <f>G69+H69</f>
        <v>754</v>
      </c>
      <c r="G69" s="11">
        <f>+G70+G71</f>
        <v>0</v>
      </c>
      <c r="H69" s="11">
        <f>+H70+H71</f>
        <v>754</v>
      </c>
      <c r="I69" s="11">
        <f>+I70+I71</f>
        <v>754</v>
      </c>
      <c r="J69" s="11">
        <f>+J70+J71</f>
        <v>0</v>
      </c>
      <c r="K69" s="11">
        <f>F69-I69-J69</f>
        <v>0</v>
      </c>
    </row>
    <row r="70" spans="1:12" s="6" customFormat="1" ht="43.5" x14ac:dyDescent="0.25">
      <c r="A70" s="10" t="s">
        <v>182</v>
      </c>
      <c r="B70" s="10" t="s">
        <v>201</v>
      </c>
      <c r="C70" s="10" t="s">
        <v>202</v>
      </c>
      <c r="D70" s="11">
        <v>15000</v>
      </c>
      <c r="E70" s="11">
        <v>1000</v>
      </c>
      <c r="F70" s="11">
        <f>G70+H70</f>
        <v>754</v>
      </c>
      <c r="G70" s="11">
        <v>0</v>
      </c>
      <c r="H70" s="11">
        <v>754</v>
      </c>
      <c r="I70" s="11">
        <v>754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262</v>
      </c>
      <c r="B71" s="10" t="s">
        <v>204</v>
      </c>
      <c r="C71" s="10" t="s">
        <v>205</v>
      </c>
      <c r="D71" s="11">
        <v>4000</v>
      </c>
      <c r="E71" s="11">
        <v>4000</v>
      </c>
      <c r="F71" s="11">
        <f>G71+H71</f>
        <v>0</v>
      </c>
      <c r="G71" s="11">
        <v>0</v>
      </c>
      <c r="H71" s="11">
        <v>0</v>
      </c>
      <c r="I71" s="11">
        <v>0</v>
      </c>
      <c r="J71" s="11">
        <v>0</v>
      </c>
      <c r="K71" s="11">
        <f>F71-I71-J71</f>
        <v>0</v>
      </c>
    </row>
    <row r="72" spans="1:12" s="6" customFormat="1" ht="33" x14ac:dyDescent="0.25">
      <c r="A72" s="10" t="s">
        <v>263</v>
      </c>
      <c r="B72" s="10" t="s">
        <v>210</v>
      </c>
      <c r="C72" s="10" t="s">
        <v>211</v>
      </c>
      <c r="D72" s="11">
        <f>+D73</f>
        <v>23000</v>
      </c>
      <c r="E72" s="11">
        <f>+E73</f>
        <v>23000</v>
      </c>
      <c r="F72" s="11">
        <f>G72+H72</f>
        <v>22002</v>
      </c>
      <c r="G72" s="11">
        <f>+G73</f>
        <v>0</v>
      </c>
      <c r="H72" s="11">
        <f>+H73</f>
        <v>22002</v>
      </c>
      <c r="I72" s="11">
        <f>+I73</f>
        <v>22002</v>
      </c>
      <c r="J72" s="11">
        <f>+J73</f>
        <v>0</v>
      </c>
      <c r="K72" s="11">
        <f>F72-I72-J72</f>
        <v>0</v>
      </c>
    </row>
    <row r="73" spans="1:12" s="6" customFormat="1" ht="43.5" x14ac:dyDescent="0.25">
      <c r="A73" s="10" t="s">
        <v>264</v>
      </c>
      <c r="B73" s="10" t="s">
        <v>216</v>
      </c>
      <c r="C73" s="10" t="s">
        <v>217</v>
      </c>
      <c r="D73" s="11">
        <v>23000</v>
      </c>
      <c r="E73" s="11">
        <v>23000</v>
      </c>
      <c r="F73" s="11">
        <f>G73+H73</f>
        <v>22002</v>
      </c>
      <c r="G73" s="11">
        <v>0</v>
      </c>
      <c r="H73" s="11">
        <v>22002</v>
      </c>
      <c r="I73" s="11">
        <v>22002</v>
      </c>
      <c r="J73" s="11">
        <v>0</v>
      </c>
      <c r="K73" s="11">
        <f>F73-I73-J73</f>
        <v>0</v>
      </c>
    </row>
    <row r="74" spans="1:12" s="6" customFormat="1" x14ac:dyDescent="0.25">
      <c r="A74" s="8"/>
      <c r="B74" s="8"/>
      <c r="C74" s="8"/>
      <c r="D74" s="9"/>
      <c r="E74" s="9"/>
      <c r="F74" s="9"/>
      <c r="G74" s="9"/>
      <c r="H74" s="9"/>
      <c r="I74" s="9"/>
      <c r="J74" s="9"/>
      <c r="K74" s="9"/>
    </row>
    <row r="75" spans="1:12" x14ac:dyDescent="0.25">
      <c r="A75" s="13" t="s">
        <v>227</v>
      </c>
      <c r="B75" s="13"/>
      <c r="C75" s="13"/>
      <c r="D75" s="13"/>
      <c r="E75" s="13" t="s">
        <v>229</v>
      </c>
      <c r="F75" s="13"/>
      <c r="G75" s="13"/>
      <c r="H75" s="13"/>
      <c r="I75" s="13" t="s">
        <v>230</v>
      </c>
      <c r="J75" s="13"/>
      <c r="K75" s="13"/>
      <c r="L75" s="13"/>
    </row>
    <row r="76" spans="1:12" x14ac:dyDescent="0.25">
      <c r="A76" s="3" t="s">
        <v>228</v>
      </c>
      <c r="B76" s="3"/>
      <c r="C76" s="3"/>
      <c r="D76" s="3"/>
      <c r="E76" s="3"/>
      <c r="F76" s="3"/>
      <c r="G76" s="3"/>
      <c r="H76" s="3"/>
      <c r="I76" s="3" t="s">
        <v>231</v>
      </c>
      <c r="J76" s="3"/>
      <c r="K76" s="3"/>
      <c r="L76" s="3"/>
    </row>
    <row r="149" spans="1:20" x14ac:dyDescent="0.25">
      <c r="A149" s="12"/>
      <c r="B149" s="12"/>
      <c r="C149" s="12"/>
      <c r="D149" s="12"/>
      <c r="I149" s="12"/>
      <c r="J149" s="12"/>
      <c r="K149" s="12"/>
      <c r="L149" s="12"/>
      <c r="Q149" s="12"/>
      <c r="R149" s="12"/>
      <c r="S149" s="12"/>
      <c r="T149" s="12"/>
    </row>
  </sheetData>
  <mergeCells count="23">
    <mergeCell ref="A75:D75"/>
    <mergeCell ref="A76:D76"/>
    <mergeCell ref="E75:H75"/>
    <mergeCell ref="E76:H76"/>
    <mergeCell ref="I75:L75"/>
    <mergeCell ref="I76:L76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265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266</v>
      </c>
      <c r="C12" s="10" t="s">
        <v>22</v>
      </c>
      <c r="D12" s="11">
        <f>D13+D18+D21+D27</f>
        <v>1645146</v>
      </c>
      <c r="E12" s="11">
        <f>E13+E18+E21+E27</f>
        <v>1618146</v>
      </c>
      <c r="F12" s="11">
        <f>G12+H12</f>
        <v>2609106</v>
      </c>
      <c r="G12" s="11">
        <f>G13+G18+G21+G27</f>
        <v>0</v>
      </c>
      <c r="H12" s="11">
        <f>H13+H18+H21+H27</f>
        <v>2609106</v>
      </c>
      <c r="I12" s="11">
        <f>I13+I18+I21+I27</f>
        <v>2609106</v>
      </c>
      <c r="J12" s="11">
        <f>J13+J18+J21+J27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+D14</f>
        <v>113700</v>
      </c>
      <c r="E13" s="11">
        <f>+E14</f>
        <v>86700</v>
      </c>
      <c r="F13" s="11">
        <f>G13+H13</f>
        <v>287663</v>
      </c>
      <c r="G13" s="11">
        <f>+G14</f>
        <v>0</v>
      </c>
      <c r="H13" s="11">
        <f>+H14</f>
        <v>287663</v>
      </c>
      <c r="I13" s="11">
        <f>+I14</f>
        <v>287663</v>
      </c>
      <c r="J13" s="11">
        <f>+J14</f>
        <v>0</v>
      </c>
      <c r="K13" s="11">
        <f>F13-I13-J13</f>
        <v>0</v>
      </c>
    </row>
    <row r="14" spans="1:11" s="6" customFormat="1" x14ac:dyDescent="0.25">
      <c r="A14" s="10" t="s">
        <v>267</v>
      </c>
      <c r="B14" s="10" t="s">
        <v>123</v>
      </c>
      <c r="C14" s="10" t="s">
        <v>124</v>
      </c>
      <c r="D14" s="11">
        <f>+D15</f>
        <v>113700</v>
      </c>
      <c r="E14" s="11">
        <f>+E15</f>
        <v>86700</v>
      </c>
      <c r="F14" s="11">
        <f>G14+H14</f>
        <v>287663</v>
      </c>
      <c r="G14" s="11">
        <f>+G15</f>
        <v>0</v>
      </c>
      <c r="H14" s="11">
        <f>+H15</f>
        <v>287663</v>
      </c>
      <c r="I14" s="11">
        <f>+I15</f>
        <v>287663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234</v>
      </c>
      <c r="B15" s="10" t="s">
        <v>141</v>
      </c>
      <c r="C15" s="10" t="s">
        <v>142</v>
      </c>
      <c r="D15" s="11">
        <f>+D16</f>
        <v>113700</v>
      </c>
      <c r="E15" s="11">
        <f>+E16</f>
        <v>86700</v>
      </c>
      <c r="F15" s="11">
        <f>G15+H15</f>
        <v>287663</v>
      </c>
      <c r="G15" s="11">
        <f>+G16</f>
        <v>0</v>
      </c>
      <c r="H15" s="11">
        <f>+H16</f>
        <v>287663</v>
      </c>
      <c r="I15" s="11">
        <f>+I16</f>
        <v>287663</v>
      </c>
      <c r="J15" s="11">
        <f>+J16</f>
        <v>0</v>
      </c>
      <c r="K15" s="11">
        <f>F15-I15-J15</f>
        <v>0</v>
      </c>
    </row>
    <row r="16" spans="1:11" s="6" customFormat="1" ht="22.5" x14ac:dyDescent="0.25">
      <c r="A16" s="10" t="s">
        <v>268</v>
      </c>
      <c r="B16" s="10" t="s">
        <v>254</v>
      </c>
      <c r="C16" s="10" t="s">
        <v>255</v>
      </c>
      <c r="D16" s="11">
        <f>+D17</f>
        <v>113700</v>
      </c>
      <c r="E16" s="11">
        <f>+E17</f>
        <v>86700</v>
      </c>
      <c r="F16" s="11">
        <f>G16+H16</f>
        <v>287663</v>
      </c>
      <c r="G16" s="11">
        <f>+G17</f>
        <v>0</v>
      </c>
      <c r="H16" s="11">
        <f>+H17</f>
        <v>287663</v>
      </c>
      <c r="I16" s="11">
        <f>+I17</f>
        <v>287663</v>
      </c>
      <c r="J16" s="11">
        <f>+J17</f>
        <v>0</v>
      </c>
      <c r="K16" s="11">
        <f>F16-I16-J16</f>
        <v>0</v>
      </c>
    </row>
    <row r="17" spans="1:12" s="6" customFormat="1" x14ac:dyDescent="0.25">
      <c r="A17" s="10" t="s">
        <v>269</v>
      </c>
      <c r="B17" s="10" t="s">
        <v>177</v>
      </c>
      <c r="C17" s="10" t="s">
        <v>178</v>
      </c>
      <c r="D17" s="11">
        <v>113700</v>
      </c>
      <c r="E17" s="11">
        <v>86700</v>
      </c>
      <c r="F17" s="11">
        <f>G17+H17</f>
        <v>287663</v>
      </c>
      <c r="G17" s="11">
        <v>0</v>
      </c>
      <c r="H17" s="11">
        <v>287663</v>
      </c>
      <c r="I17" s="11">
        <v>287663</v>
      </c>
      <c r="J17" s="11">
        <v>0</v>
      </c>
      <c r="K17" s="11">
        <f>F17-I17-J17</f>
        <v>0</v>
      </c>
    </row>
    <row r="18" spans="1:12" s="6" customFormat="1" ht="22.5" x14ac:dyDescent="0.25">
      <c r="A18" s="10" t="s">
        <v>71</v>
      </c>
      <c r="B18" s="10" t="s">
        <v>180</v>
      </c>
      <c r="C18" s="10" t="s">
        <v>181</v>
      </c>
      <c r="D18" s="11">
        <f>D19</f>
        <v>0</v>
      </c>
      <c r="E18" s="11">
        <f>E19</f>
        <v>0</v>
      </c>
      <c r="F18" s="11">
        <f>G18+H18</f>
        <v>630514</v>
      </c>
      <c r="G18" s="11">
        <f>G19</f>
        <v>0</v>
      </c>
      <c r="H18" s="11">
        <f>H19</f>
        <v>630514</v>
      </c>
      <c r="I18" s="11">
        <f>I19</f>
        <v>630514</v>
      </c>
      <c r="J18" s="11">
        <f>J19</f>
        <v>0</v>
      </c>
      <c r="K18" s="11">
        <f>F18-I18-J18</f>
        <v>0</v>
      </c>
    </row>
    <row r="19" spans="1:12" s="6" customFormat="1" ht="43.5" x14ac:dyDescent="0.25">
      <c r="A19" s="10" t="s">
        <v>74</v>
      </c>
      <c r="B19" s="10" t="s">
        <v>183</v>
      </c>
      <c r="C19" s="10" t="s">
        <v>184</v>
      </c>
      <c r="D19" s="11">
        <f>+D20</f>
        <v>0</v>
      </c>
      <c r="E19" s="11">
        <f>+E20</f>
        <v>0</v>
      </c>
      <c r="F19" s="11">
        <f>G19+H19</f>
        <v>630514</v>
      </c>
      <c r="G19" s="11">
        <f>+G20</f>
        <v>0</v>
      </c>
      <c r="H19" s="11">
        <f>+H20</f>
        <v>630514</v>
      </c>
      <c r="I19" s="11">
        <f>+I20</f>
        <v>630514</v>
      </c>
      <c r="J19" s="11">
        <f>+J20</f>
        <v>0</v>
      </c>
      <c r="K19" s="11">
        <f>F19-I19-J19</f>
        <v>0</v>
      </c>
    </row>
    <row r="20" spans="1:12" s="6" customFormat="1" ht="33" x14ac:dyDescent="0.25">
      <c r="A20" s="10" t="s">
        <v>80</v>
      </c>
      <c r="B20" s="10" t="s">
        <v>186</v>
      </c>
      <c r="C20" s="10" t="s">
        <v>187</v>
      </c>
      <c r="D20" s="11">
        <v>0</v>
      </c>
      <c r="E20" s="11">
        <v>0</v>
      </c>
      <c r="F20" s="11">
        <f>G20+H20</f>
        <v>630514</v>
      </c>
      <c r="G20" s="11">
        <v>0</v>
      </c>
      <c r="H20" s="11">
        <v>630514</v>
      </c>
      <c r="I20" s="11">
        <v>630514</v>
      </c>
      <c r="J20" s="11">
        <v>0</v>
      </c>
      <c r="K20" s="11">
        <f>F20-I20-J20</f>
        <v>0</v>
      </c>
    </row>
    <row r="21" spans="1:12" s="6" customFormat="1" x14ac:dyDescent="0.25">
      <c r="A21" s="10" t="s">
        <v>239</v>
      </c>
      <c r="B21" s="10" t="s">
        <v>192</v>
      </c>
      <c r="C21" s="10" t="s">
        <v>193</v>
      </c>
      <c r="D21" s="11">
        <f>D22</f>
        <v>1531446</v>
      </c>
      <c r="E21" s="11">
        <f>E22</f>
        <v>1531446</v>
      </c>
      <c r="F21" s="11">
        <f>G21+H21</f>
        <v>1571167</v>
      </c>
      <c r="G21" s="11">
        <f>G22</f>
        <v>0</v>
      </c>
      <c r="H21" s="11">
        <f>H22</f>
        <v>1571167</v>
      </c>
      <c r="I21" s="11">
        <f>I22</f>
        <v>1571167</v>
      </c>
      <c r="J21" s="11">
        <f>J22</f>
        <v>0</v>
      </c>
      <c r="K21" s="11">
        <f>F21-I21-J21</f>
        <v>0</v>
      </c>
    </row>
    <row r="22" spans="1:12" s="6" customFormat="1" ht="22.5" x14ac:dyDescent="0.25">
      <c r="A22" s="10" t="s">
        <v>92</v>
      </c>
      <c r="B22" s="10" t="s">
        <v>195</v>
      </c>
      <c r="C22" s="10" t="s">
        <v>196</v>
      </c>
      <c r="D22" s="11">
        <f>D23+D25</f>
        <v>1531446</v>
      </c>
      <c r="E22" s="11">
        <f>E23+E25</f>
        <v>1531446</v>
      </c>
      <c r="F22" s="11">
        <f>G22+H22</f>
        <v>1571167</v>
      </c>
      <c r="G22" s="11">
        <f>G23+G25</f>
        <v>0</v>
      </c>
      <c r="H22" s="11">
        <f>H23+H25</f>
        <v>1571167</v>
      </c>
      <c r="I22" s="11">
        <f>I23+I25</f>
        <v>1571167</v>
      </c>
      <c r="J22" s="11">
        <f>J23+J25</f>
        <v>0</v>
      </c>
      <c r="K22" s="11">
        <f>F22-I22-J22</f>
        <v>0</v>
      </c>
    </row>
    <row r="23" spans="1:12" s="6" customFormat="1" ht="96" x14ac:dyDescent="0.25">
      <c r="A23" s="10" t="s">
        <v>95</v>
      </c>
      <c r="B23" s="10" t="s">
        <v>198</v>
      </c>
      <c r="C23" s="10" t="s">
        <v>199</v>
      </c>
      <c r="D23" s="11">
        <f>+D24</f>
        <v>1531446</v>
      </c>
      <c r="E23" s="11">
        <f>+E24</f>
        <v>1531446</v>
      </c>
      <c r="F23" s="11">
        <f>G23+H23</f>
        <v>1531371</v>
      </c>
      <c r="G23" s="11">
        <f>+G24</f>
        <v>0</v>
      </c>
      <c r="H23" s="11">
        <f>+H24</f>
        <v>1531371</v>
      </c>
      <c r="I23" s="11">
        <f>+I24</f>
        <v>1531371</v>
      </c>
      <c r="J23" s="11">
        <f>+J24</f>
        <v>0</v>
      </c>
      <c r="K23" s="11">
        <f>F23-I23-J23</f>
        <v>0</v>
      </c>
    </row>
    <row r="24" spans="1:12" s="6" customFormat="1" ht="22.5" x14ac:dyDescent="0.25">
      <c r="A24" s="10" t="s">
        <v>247</v>
      </c>
      <c r="B24" s="10" t="s">
        <v>207</v>
      </c>
      <c r="C24" s="10" t="s">
        <v>208</v>
      </c>
      <c r="D24" s="11">
        <v>1531446</v>
      </c>
      <c r="E24" s="11">
        <v>1531446</v>
      </c>
      <c r="F24" s="11">
        <f>G24+H24</f>
        <v>1531371</v>
      </c>
      <c r="G24" s="11">
        <v>0</v>
      </c>
      <c r="H24" s="11">
        <v>1531371</v>
      </c>
      <c r="I24" s="11">
        <v>1531371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161</v>
      </c>
      <c r="B25" s="10" t="s">
        <v>210</v>
      </c>
      <c r="C25" s="10" t="s">
        <v>211</v>
      </c>
      <c r="D25" s="11">
        <f>+D26</f>
        <v>0</v>
      </c>
      <c r="E25" s="11">
        <f>+E26</f>
        <v>0</v>
      </c>
      <c r="F25" s="11">
        <f>G25+H25</f>
        <v>39796</v>
      </c>
      <c r="G25" s="11">
        <f>+G26</f>
        <v>0</v>
      </c>
      <c r="H25" s="11">
        <f>+H26</f>
        <v>39796</v>
      </c>
      <c r="I25" s="11">
        <f>+I26</f>
        <v>39796</v>
      </c>
      <c r="J25" s="11">
        <f>+J26</f>
        <v>0</v>
      </c>
      <c r="K25" s="11">
        <f>F25-I25-J25</f>
        <v>0</v>
      </c>
    </row>
    <row r="26" spans="1:12" s="6" customFormat="1" ht="22.5" x14ac:dyDescent="0.25">
      <c r="A26" s="10" t="s">
        <v>250</v>
      </c>
      <c r="B26" s="10" t="s">
        <v>213</v>
      </c>
      <c r="C26" s="10" t="s">
        <v>214</v>
      </c>
      <c r="D26" s="11">
        <v>0</v>
      </c>
      <c r="E26" s="11">
        <v>0</v>
      </c>
      <c r="F26" s="11">
        <f>G26+H26</f>
        <v>39796</v>
      </c>
      <c r="G26" s="11">
        <v>0</v>
      </c>
      <c r="H26" s="11">
        <v>39796</v>
      </c>
      <c r="I26" s="11">
        <v>39796</v>
      </c>
      <c r="J26" s="11">
        <v>0</v>
      </c>
      <c r="K26" s="11">
        <f>F26-I26-J26</f>
        <v>0</v>
      </c>
    </row>
    <row r="27" spans="1:12" s="6" customFormat="1" ht="33" x14ac:dyDescent="0.25">
      <c r="A27" s="10" t="s">
        <v>270</v>
      </c>
      <c r="B27" s="10" t="s">
        <v>219</v>
      </c>
      <c r="C27" s="10" t="s">
        <v>220</v>
      </c>
      <c r="D27" s="11">
        <f>+D28</f>
        <v>0</v>
      </c>
      <c r="E27" s="11">
        <f>+E28</f>
        <v>0</v>
      </c>
      <c r="F27" s="11">
        <f>G27+H27</f>
        <v>119762</v>
      </c>
      <c r="G27" s="11">
        <f>+G28</f>
        <v>0</v>
      </c>
      <c r="H27" s="11">
        <f>+H28</f>
        <v>119762</v>
      </c>
      <c r="I27" s="11">
        <f>+I28</f>
        <v>119762</v>
      </c>
      <c r="J27" s="11">
        <f>+J28</f>
        <v>0</v>
      </c>
      <c r="K27" s="11">
        <f>F27-I27-J27</f>
        <v>0</v>
      </c>
    </row>
    <row r="28" spans="1:12" s="6" customFormat="1" ht="33" x14ac:dyDescent="0.25">
      <c r="A28" s="10" t="s">
        <v>271</v>
      </c>
      <c r="B28" s="10" t="s">
        <v>222</v>
      </c>
      <c r="C28" s="10" t="s">
        <v>223</v>
      </c>
      <c r="D28" s="11">
        <f>D29</f>
        <v>0</v>
      </c>
      <c r="E28" s="11">
        <f>E29</f>
        <v>0</v>
      </c>
      <c r="F28" s="11">
        <f>G28+H28</f>
        <v>119762</v>
      </c>
      <c r="G28" s="11">
        <f>G29</f>
        <v>0</v>
      </c>
      <c r="H28" s="11">
        <f>H29</f>
        <v>119762</v>
      </c>
      <c r="I28" s="11">
        <f>I29</f>
        <v>119762</v>
      </c>
      <c r="J28" s="11">
        <f>J29</f>
        <v>0</v>
      </c>
      <c r="K28" s="11">
        <f>F28-I28-J28</f>
        <v>0</v>
      </c>
    </row>
    <row r="29" spans="1:12" s="6" customFormat="1" ht="22.5" x14ac:dyDescent="0.25">
      <c r="A29" s="10" t="s">
        <v>272</v>
      </c>
      <c r="B29" s="10" t="s">
        <v>225</v>
      </c>
      <c r="C29" s="10" t="s">
        <v>226</v>
      </c>
      <c r="D29" s="11">
        <v>0</v>
      </c>
      <c r="E29" s="11">
        <v>0</v>
      </c>
      <c r="F29" s="11">
        <f>G29+H29</f>
        <v>119762</v>
      </c>
      <c r="G29" s="11">
        <v>0</v>
      </c>
      <c r="H29" s="11">
        <v>119762</v>
      </c>
      <c r="I29" s="11">
        <v>119762</v>
      </c>
      <c r="J29" s="11">
        <v>0</v>
      </c>
      <c r="K29" s="11">
        <f>F29-I29-J29</f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227</v>
      </c>
      <c r="B31" s="13"/>
      <c r="C31" s="13"/>
      <c r="D31" s="13"/>
      <c r="E31" s="13" t="s">
        <v>229</v>
      </c>
      <c r="F31" s="13"/>
      <c r="G31" s="13"/>
      <c r="H31" s="13"/>
      <c r="I31" s="13" t="s">
        <v>230</v>
      </c>
      <c r="J31" s="13"/>
      <c r="K31" s="13"/>
      <c r="L31" s="13"/>
    </row>
    <row r="32" spans="1:12" x14ac:dyDescent="0.25">
      <c r="A32" s="3" t="s">
        <v>228</v>
      </c>
      <c r="B32" s="3"/>
      <c r="C32" s="3"/>
      <c r="D32" s="3"/>
      <c r="E32" s="3"/>
      <c r="F32" s="3"/>
      <c r="G32" s="3"/>
      <c r="H32" s="3"/>
      <c r="I32" s="3" t="s">
        <v>231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3">
    <mergeCell ref="A31:D31"/>
    <mergeCell ref="A32:D32"/>
    <mergeCell ref="E31:H31"/>
    <mergeCell ref="E32:H32"/>
    <mergeCell ref="I31:L31"/>
    <mergeCell ref="I32:L32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2021-12-06T07:20:10Z</dcterms:created>
  <dcterms:modified xsi:type="dcterms:W3CDTF">2021-12-06T07:20:24Z</dcterms:modified>
</cp:coreProperties>
</file>