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7AFFE6C4-A86F-48AF-A424-D8239EFD0528}" xr6:coauthVersionLast="43" xr6:coauthVersionMax="43" xr10:uidLastSave="{00000000-0000-0000-0000-000000000000}"/>
  <bookViews>
    <workbookView xWindow="1125" yWindow="1125" windowWidth="15375" windowHeight="7875" activeTab="2" xr2:uid="{1A7CDA65-16D2-406E-8D67-2D04F01536D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G15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G22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H19" i="2"/>
  <c r="F19" i="2" s="1"/>
  <c r="K19" i="2" s="1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G23" i="2" s="1"/>
  <c r="H24" i="2"/>
  <c r="F24" i="2" s="1"/>
  <c r="K24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H27" i="2"/>
  <c r="F27" i="2" s="1"/>
  <c r="K27" i="2" s="1"/>
  <c r="I27" i="2"/>
  <c r="J27" i="2"/>
  <c r="F28" i="2"/>
  <c r="K28" i="2"/>
  <c r="F29" i="2"/>
  <c r="K29" i="2" s="1"/>
  <c r="F30" i="2"/>
  <c r="K30" i="2"/>
  <c r="F31" i="2"/>
  <c r="K31" i="2" s="1"/>
  <c r="D33" i="2"/>
  <c r="E33" i="2"/>
  <c r="G33" i="2"/>
  <c r="H33" i="2"/>
  <c r="F33" i="2" s="1"/>
  <c r="K33" i="2" s="1"/>
  <c r="I33" i="2"/>
  <c r="J33" i="2"/>
  <c r="F34" i="2"/>
  <c r="K34" i="2"/>
  <c r="F35" i="2"/>
  <c r="K35" i="2" s="1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 s="1"/>
  <c r="F40" i="2"/>
  <c r="K40" i="2"/>
  <c r="F41" i="2"/>
  <c r="K41" i="2" s="1"/>
  <c r="D43" i="2"/>
  <c r="D42" i="2" s="1"/>
  <c r="E43" i="2"/>
  <c r="E42" i="2" s="1"/>
  <c r="G43" i="2"/>
  <c r="G42" i="2" s="1"/>
  <c r="H43" i="2"/>
  <c r="F43" i="2" s="1"/>
  <c r="K43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G47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F50" i="2"/>
  <c r="K50" i="2"/>
  <c r="D52" i="2"/>
  <c r="D51" i="2" s="1"/>
  <c r="E52" i="2"/>
  <c r="G52" i="2"/>
  <c r="G51" i="2" s="1"/>
  <c r="H52" i="2"/>
  <c r="I52" i="2"/>
  <c r="I51" i="2" s="1"/>
  <c r="J52" i="2"/>
  <c r="F53" i="2"/>
  <c r="K53" i="2" s="1"/>
  <c r="D55" i="2"/>
  <c r="D54" i="2" s="1"/>
  <c r="E55" i="2"/>
  <c r="E54" i="2" s="1"/>
  <c r="G55" i="2"/>
  <c r="G54" i="2" s="1"/>
  <c r="H55" i="2"/>
  <c r="F55" i="2" s="1"/>
  <c r="K55" i="2" s="1"/>
  <c r="I55" i="2"/>
  <c r="I54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F59" i="2"/>
  <c r="K59" i="2"/>
  <c r="D60" i="2"/>
  <c r="E60" i="2"/>
  <c r="G60" i="2"/>
  <c r="F60" i="2" s="1"/>
  <c r="K60" i="2" s="1"/>
  <c r="H60" i="2"/>
  <c r="I60" i="2"/>
  <c r="J60" i="2"/>
  <c r="F61" i="2"/>
  <c r="K61" i="2" s="1"/>
  <c r="D63" i="2"/>
  <c r="D62" i="2" s="1"/>
  <c r="E63" i="2"/>
  <c r="E62" i="2" s="1"/>
  <c r="G63" i="2"/>
  <c r="G62" i="2" s="1"/>
  <c r="H63" i="2"/>
  <c r="F63" i="2" s="1"/>
  <c r="K63" i="2" s="1"/>
  <c r="I63" i="2"/>
  <c r="I62" i="2" s="1"/>
  <c r="J63" i="2"/>
  <c r="J62" i="2" s="1"/>
  <c r="F64" i="2"/>
  <c r="K64" i="2"/>
  <c r="D67" i="2"/>
  <c r="D66" i="2" s="1"/>
  <c r="D65" i="2" s="1"/>
  <c r="E67" i="2"/>
  <c r="E66" i="2" s="1"/>
  <c r="E65" i="2" s="1"/>
  <c r="G67" i="2"/>
  <c r="G66" i="2" s="1"/>
  <c r="H67" i="2"/>
  <c r="H66" i="2" s="1"/>
  <c r="H65" i="2" s="1"/>
  <c r="I67" i="2"/>
  <c r="I66" i="2" s="1"/>
  <c r="I65" i="2" s="1"/>
  <c r="J67" i="2"/>
  <c r="J66" i="2" s="1"/>
  <c r="J65" i="2" s="1"/>
  <c r="F68" i="2"/>
  <c r="K68" i="2" s="1"/>
  <c r="F69" i="2"/>
  <c r="K69" i="2"/>
  <c r="D70" i="2"/>
  <c r="E70" i="2"/>
  <c r="G70" i="2"/>
  <c r="F70" i="2" s="1"/>
  <c r="K70" i="2" s="1"/>
  <c r="H70" i="2"/>
  <c r="I70" i="2"/>
  <c r="J70" i="2"/>
  <c r="F71" i="2"/>
  <c r="K71" i="2" s="1"/>
  <c r="D18" i="1"/>
  <c r="D17" i="1" s="1"/>
  <c r="D16" i="1" s="1"/>
  <c r="E18" i="1"/>
  <c r="G18" i="1"/>
  <c r="F18" i="1" s="1"/>
  <c r="K18" i="1" s="1"/>
  <c r="H18" i="1"/>
  <c r="H17" i="1" s="1"/>
  <c r="H16" i="1" s="1"/>
  <c r="I18" i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/>
  <c r="F22" i="1"/>
  <c r="K22" i="1" s="1"/>
  <c r="D25" i="1"/>
  <c r="D24" i="1" s="1"/>
  <c r="D23" i="1" s="1"/>
  <c r="E25" i="1"/>
  <c r="G25" i="1"/>
  <c r="G24" i="1" s="1"/>
  <c r="H25" i="1"/>
  <c r="F25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E24" i="1" s="1"/>
  <c r="E23" i="1" s="1"/>
  <c r="G28" i="1"/>
  <c r="H28" i="1"/>
  <c r="F28" i="1" s="1"/>
  <c r="I28" i="1"/>
  <c r="J28" i="1"/>
  <c r="F29" i="1"/>
  <c r="K29" i="1"/>
  <c r="F30" i="1"/>
  <c r="K30" i="1" s="1"/>
  <c r="F31" i="1"/>
  <c r="K31" i="1"/>
  <c r="F32" i="1"/>
  <c r="K32" i="1" s="1"/>
  <c r="I33" i="1"/>
  <c r="D34" i="1"/>
  <c r="E34" i="1"/>
  <c r="G34" i="1"/>
  <c r="H34" i="1"/>
  <c r="F34" i="1" s="1"/>
  <c r="K34" i="1" s="1"/>
  <c r="I34" i="1"/>
  <c r="J34" i="1"/>
  <c r="F35" i="1"/>
  <c r="K35" i="1"/>
  <c r="F36" i="1"/>
  <c r="K36" i="1" s="1"/>
  <c r="F37" i="1"/>
  <c r="K37" i="1"/>
  <c r="D39" i="1"/>
  <c r="D38" i="1" s="1"/>
  <c r="E39" i="1"/>
  <c r="E38" i="1" s="1"/>
  <c r="E33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 s="1"/>
  <c r="D44" i="1"/>
  <c r="D43" i="1" s="1"/>
  <c r="E44" i="1"/>
  <c r="E43" i="1" s="1"/>
  <c r="G44" i="1"/>
  <c r="G43" i="1" s="1"/>
  <c r="H44" i="1"/>
  <c r="F44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F51" i="1"/>
  <c r="K51" i="1"/>
  <c r="D53" i="1"/>
  <c r="E53" i="1"/>
  <c r="G53" i="1"/>
  <c r="G52" i="1" s="1"/>
  <c r="H53" i="1"/>
  <c r="I53" i="1"/>
  <c r="J53" i="1"/>
  <c r="F54" i="1"/>
  <c r="K54" i="1" s="1"/>
  <c r="H55" i="1"/>
  <c r="D56" i="1"/>
  <c r="D55" i="1" s="1"/>
  <c r="E56" i="1"/>
  <c r="E55" i="1" s="1"/>
  <c r="G56" i="1"/>
  <c r="G55" i="1" s="1"/>
  <c r="F55" i="1" s="1"/>
  <c r="H56" i="1"/>
  <c r="F56" i="1" s="1"/>
  <c r="I56" i="1"/>
  <c r="I55" i="1" s="1"/>
  <c r="J56" i="1"/>
  <c r="J55" i="1" s="1"/>
  <c r="F57" i="1"/>
  <c r="K57" i="1" s="1"/>
  <c r="D58" i="1"/>
  <c r="E58" i="1"/>
  <c r="F58" i="1"/>
  <c r="K58" i="1" s="1"/>
  <c r="G58" i="1"/>
  <c r="H58" i="1"/>
  <c r="I58" i="1"/>
  <c r="J58" i="1"/>
  <c r="F59" i="1"/>
  <c r="K59" i="1" s="1"/>
  <c r="F60" i="1"/>
  <c r="K60" i="1"/>
  <c r="F61" i="1"/>
  <c r="K61" i="1" s="1"/>
  <c r="F62" i="1"/>
  <c r="K62" i="1"/>
  <c r="D64" i="1"/>
  <c r="D63" i="1" s="1"/>
  <c r="E64" i="1"/>
  <c r="E63" i="1" s="1"/>
  <c r="G64" i="1"/>
  <c r="G63" i="1" s="1"/>
  <c r="F63" i="1" s="1"/>
  <c r="K63" i="1" s="1"/>
  <c r="H64" i="1"/>
  <c r="H63" i="1" s="1"/>
  <c r="I64" i="1"/>
  <c r="I63" i="1" s="1"/>
  <c r="J64" i="1"/>
  <c r="J63" i="1" s="1"/>
  <c r="F65" i="1"/>
  <c r="K65" i="1" s="1"/>
  <c r="F66" i="1"/>
  <c r="K66" i="1"/>
  <c r="G68" i="1"/>
  <c r="G67" i="1" s="1"/>
  <c r="F67" i="1" s="1"/>
  <c r="D69" i="1"/>
  <c r="E69" i="1"/>
  <c r="G69" i="1"/>
  <c r="F69" i="1" s="1"/>
  <c r="K69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 s="1"/>
  <c r="F71" i="1"/>
  <c r="K71" i="1" s="1"/>
  <c r="F72" i="1"/>
  <c r="K72" i="1" s="1"/>
  <c r="D73" i="1"/>
  <c r="E73" i="1"/>
  <c r="G73" i="1"/>
  <c r="H73" i="1"/>
  <c r="F73" i="1" s="1"/>
  <c r="I73" i="1"/>
  <c r="J73" i="1"/>
  <c r="F74" i="1"/>
  <c r="K74" i="1"/>
  <c r="H12" i="3" l="1"/>
  <c r="G21" i="3"/>
  <c r="F21" i="3" s="1"/>
  <c r="K21" i="3" s="1"/>
  <c r="F22" i="3"/>
  <c r="K22" i="3" s="1"/>
  <c r="F18" i="3"/>
  <c r="K18" i="3" s="1"/>
  <c r="G14" i="3"/>
  <c r="F15" i="3"/>
  <c r="K15" i="3" s="1"/>
  <c r="J12" i="3"/>
  <c r="E12" i="3"/>
  <c r="I12" i="3"/>
  <c r="D12" i="3"/>
  <c r="F23" i="3"/>
  <c r="K23" i="3" s="1"/>
  <c r="F16" i="3"/>
  <c r="K16" i="3" s="1"/>
  <c r="H51" i="2"/>
  <c r="H45" i="2" s="1"/>
  <c r="I45" i="2"/>
  <c r="D45" i="2"/>
  <c r="J32" i="2"/>
  <c r="E32" i="2"/>
  <c r="G22" i="2"/>
  <c r="I32" i="2"/>
  <c r="D32" i="2"/>
  <c r="J14" i="2"/>
  <c r="E14" i="2"/>
  <c r="G65" i="2"/>
  <c r="F65" i="2" s="1"/>
  <c r="K65" i="2" s="1"/>
  <c r="F66" i="2"/>
  <c r="K66" i="2" s="1"/>
  <c r="J51" i="2"/>
  <c r="J45" i="2" s="1"/>
  <c r="E51" i="2"/>
  <c r="E45" i="2" s="1"/>
  <c r="G46" i="2"/>
  <c r="F47" i="2"/>
  <c r="K47" i="2" s="1"/>
  <c r="I14" i="2"/>
  <c r="I13" i="2" s="1"/>
  <c r="I12" i="2" s="1"/>
  <c r="D14" i="2"/>
  <c r="D13" i="2" s="1"/>
  <c r="D12" i="2" s="1"/>
  <c r="G37" i="2"/>
  <c r="F37" i="2" s="1"/>
  <c r="K37" i="2" s="1"/>
  <c r="G16" i="2"/>
  <c r="F67" i="2"/>
  <c r="K67" i="2" s="1"/>
  <c r="H62" i="2"/>
  <c r="F62" i="2" s="1"/>
  <c r="K62" i="2" s="1"/>
  <c r="H54" i="2"/>
  <c r="F54" i="2" s="1"/>
  <c r="K54" i="2" s="1"/>
  <c r="F52" i="2"/>
  <c r="K52" i="2" s="1"/>
  <c r="F48" i="2"/>
  <c r="K48" i="2" s="1"/>
  <c r="H42" i="2"/>
  <c r="F42" i="2" s="1"/>
  <c r="K42" i="2" s="1"/>
  <c r="H32" i="2"/>
  <c r="H23" i="2"/>
  <c r="H22" i="2" s="1"/>
  <c r="H14" i="2" s="1"/>
  <c r="H13" i="2" s="1"/>
  <c r="H12" i="2" s="1"/>
  <c r="K67" i="1"/>
  <c r="E68" i="1"/>
  <c r="E67" i="1" s="1"/>
  <c r="G38" i="1"/>
  <c r="F38" i="1" s="1"/>
  <c r="K38" i="1" s="1"/>
  <c r="F68" i="1"/>
  <c r="K68" i="1" s="1"/>
  <c r="J52" i="1"/>
  <c r="J46" i="1" s="1"/>
  <c r="G33" i="1"/>
  <c r="F33" i="1" s="1"/>
  <c r="G17" i="1"/>
  <c r="F64" i="1"/>
  <c r="K64" i="1" s="1"/>
  <c r="I52" i="1"/>
  <c r="E52" i="1"/>
  <c r="E46" i="1" s="1"/>
  <c r="K44" i="1"/>
  <c r="J33" i="1"/>
  <c r="J15" i="1" s="1"/>
  <c r="J14" i="1" s="1"/>
  <c r="K28" i="1"/>
  <c r="E17" i="1"/>
  <c r="E16" i="1" s="1"/>
  <c r="E15" i="1" s="1"/>
  <c r="K55" i="1"/>
  <c r="G23" i="1"/>
  <c r="D68" i="1"/>
  <c r="D67" i="1" s="1"/>
  <c r="F53" i="1"/>
  <c r="K53" i="1" s="1"/>
  <c r="G48" i="1"/>
  <c r="K73" i="1"/>
  <c r="K56" i="1"/>
  <c r="H52" i="1"/>
  <c r="H46" i="1" s="1"/>
  <c r="D52" i="1"/>
  <c r="I46" i="1"/>
  <c r="D46" i="1"/>
  <c r="D33" i="1"/>
  <c r="D15" i="1" s="1"/>
  <c r="D14" i="1" s="1"/>
  <c r="K25" i="1"/>
  <c r="I17" i="1"/>
  <c r="I16" i="1" s="1"/>
  <c r="I15" i="1" s="1"/>
  <c r="I14" i="1" s="1"/>
  <c r="H43" i="1"/>
  <c r="F43" i="1" s="1"/>
  <c r="K43" i="1" s="1"/>
  <c r="H33" i="1"/>
  <c r="H24" i="1"/>
  <c r="H23" i="1" s="1"/>
  <c r="H15" i="1" s="1"/>
  <c r="H14" i="1" s="1"/>
  <c r="G13" i="3" l="1"/>
  <c r="F14" i="3"/>
  <c r="K14" i="3" s="1"/>
  <c r="J13" i="2"/>
  <c r="J12" i="2" s="1"/>
  <c r="F51" i="2"/>
  <c r="K51" i="2" s="1"/>
  <c r="E13" i="2"/>
  <c r="E12" i="2" s="1"/>
  <c r="G15" i="2"/>
  <c r="F16" i="2"/>
  <c r="K16" i="2" s="1"/>
  <c r="F22" i="2"/>
  <c r="K22" i="2" s="1"/>
  <c r="G32" i="2"/>
  <c r="F32" i="2" s="1"/>
  <c r="K32" i="2" s="1"/>
  <c r="G45" i="2"/>
  <c r="F45" i="2" s="1"/>
  <c r="K45" i="2" s="1"/>
  <c r="F46" i="2"/>
  <c r="K46" i="2" s="1"/>
  <c r="F23" i="2"/>
  <c r="K23" i="2" s="1"/>
  <c r="H12" i="1"/>
  <c r="H13" i="1"/>
  <c r="J12" i="1"/>
  <c r="J13" i="1"/>
  <c r="D12" i="1"/>
  <c r="D13" i="1"/>
  <c r="I12" i="1"/>
  <c r="I13" i="1"/>
  <c r="K33" i="1"/>
  <c r="E14" i="1"/>
  <c r="F48" i="1"/>
  <c r="K48" i="1" s="1"/>
  <c r="G47" i="1"/>
  <c r="F24" i="1"/>
  <c r="K24" i="1" s="1"/>
  <c r="F52" i="1"/>
  <c r="K52" i="1" s="1"/>
  <c r="F23" i="1"/>
  <c r="K23" i="1" s="1"/>
  <c r="F17" i="1"/>
  <c r="K17" i="1" s="1"/>
  <c r="G16" i="1"/>
  <c r="F13" i="3" l="1"/>
  <c r="K13" i="3" s="1"/>
  <c r="G12" i="3"/>
  <c r="F12" i="3" s="1"/>
  <c r="K12" i="3" s="1"/>
  <c r="G14" i="2"/>
  <c r="F15" i="2"/>
  <c r="K15" i="2" s="1"/>
  <c r="E12" i="1"/>
  <c r="E13" i="1"/>
  <c r="F47" i="1"/>
  <c r="K47" i="1" s="1"/>
  <c r="G46" i="1"/>
  <c r="F46" i="1" s="1"/>
  <c r="K46" i="1" s="1"/>
  <c r="F16" i="1"/>
  <c r="K16" i="1" s="1"/>
  <c r="G15" i="1"/>
  <c r="F14" i="2" l="1"/>
  <c r="K14" i="2" s="1"/>
  <c r="G13" i="2"/>
  <c r="F15" i="1"/>
  <c r="K15" i="1" s="1"/>
  <c r="G14" i="1"/>
  <c r="G12" i="2" l="1"/>
  <c r="F12" i="2" s="1"/>
  <c r="K12" i="2" s="1"/>
  <c r="F13" i="2"/>
  <c r="K13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<sst xmlns="http://schemas.openxmlformats.org/spreadsheetml/2006/main" count="483" uniqueCount="253">
  <si>
    <t>CENTRALIZAT</t>
  </si>
  <si>
    <t>CUI: 3394252</t>
  </si>
  <si>
    <t xml:space="preserve"> Anexa 12</t>
  </si>
  <si>
    <t>Cont de executie - Venituri - Bugetul local</t>
  </si>
  <si>
    <t>Trimestrul: 1,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</si>
  <si>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</si>
  <si>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</si>
  <si>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</si>
  <si>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</si>
  <si>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</si>
  <si>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</si>
  <si>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</si>
  <si>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</si>
  <si>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</si>
  <si>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</si>
  <si>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</si>
  <si>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</si>
  <si>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</si>
  <si>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</si>
  <si>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</si>
  <si>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</si>
  <si>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</si>
  <si>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</si>
  <si>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</si>
  <si>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</si>
  <si>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</si>
  <si>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</si>
  <si>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</si>
  <si>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</si>
  <si>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</si>
  <si>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</si>
  <si>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</si>
  <si>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</si>
  <si>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</si>
  <si>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</si>
  <si>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</si>
  <si>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</si>
  <si>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</si>
  <si>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</si>
  <si>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</si>
  <si>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</si>
  <si>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</si>
  <si>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</si>
  <si>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</si>
  <si>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</si>
  <si>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</si>
  <si>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</si>
  <si>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</si>
  <si>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</si>
  <si>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</si>
  <si>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</si>
  <si>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</si>
  <si>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</si>
  <si>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</si>
  <si>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</si>
  <si>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</si>
  <si>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</si>
  <si>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</si>
  <si>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</si>
  <si>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</si>
  <si>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</si>
  <si>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</si>
  <si>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</si>
  <si>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</si>
  <si>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</si>
  <si>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</si>
  <si>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</si>
  <si>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</si>
  <si>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</si>
  <si>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</si>
  <si>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</si>
  <si>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</si>
  <si>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</si>
  <si>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</si>
  <si>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</si>
  <si>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</si>
  <si>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</si>
  <si>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</si>
  <si>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</si>
  <si>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</si>
  <si>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</si>
  <si>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</si>
  <si>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</si>
  <si>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</si>
  <si>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</si>
  <si>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</si>
  <si>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</si>
  <si>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</si>
  <si>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</si>
  <si>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</si>
  <si>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</si>
  <si>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</si>
  <si>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</si>
  <si>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</si>
  <si>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</si>
  <si>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</si>
  <si>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</si>
  <si>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</si>
  <si>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</si>
  <si>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</si>
  <si>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</si>
  <si>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</si>
  <si>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</si>
  <si>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</si>
  <si>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</si>
  <si>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</si>
  <si>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</si>
  <si>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</si>
  <si>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</si>
  <si>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</si>
  <si>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</si>
  <si>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</si>
  <si>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</si>
  <si>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</si>
  <si>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</si>
  <si>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</si>
  <si>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</si>
  <si>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</si>
  <si>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</si>
  <si>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</si>
  <si>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</si>
  <si>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</si>
  <si>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</si>
  <si>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</si>
  <si>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</si>
  <si>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</si>
  <si>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</si>
  <si>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</si>
  <si>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</si>
  <si>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</si>
  <si>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</si>
  <si>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</si>
  <si>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</si>
  <si>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</si>
  <si>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</si>
  <si>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</si>
  <si>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</si>
  <si>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</si>
  <si>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</si>
  <si>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</si>
  <si>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</si>
  <si>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</si>
  <si>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</si>
  <si>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</si>
  <si>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</si>
  <si>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</si>
  <si>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</si>
  <si>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</si>
  <si>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</si>
  <si>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</si>
  <si>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</si>
  <si>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</si>
  <si>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</si>
  <si>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</si>
  <si>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</si>
  <si>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</si>
  <si>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</si>
  <si>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</si>
  <si>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</si>
  <si>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</si>
  <si>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</si>
  <si>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</si>
  <si>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</si>
  <si>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</si>
  <si>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</si>
  <si>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</si>
  <si>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</si>
  <si>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</si>
  <si>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</si>
  <si>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</si>
  <si>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</si>
  <si>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</si>
  <si>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</si>
  <si>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118</t>
  </si>
  <si>
    <t>III. OPERAŢIUNI FINANCIARE (cod 40.02+41.02)</t>
  </si>
  <si>
    <t>00.16</t>
  </si>
  <si>
    <t>119</t>
  </si>
  <si>
    <t>Încasări din rambursarea împrumuturilor acordate (cod 40.02.06+40.02.07+40.02.10+40.02.11+40.02.13+40.02.14+40.02.16+40.02.50)</t>
  </si>
  <si>
    <t>40.02</t>
  </si>
  <si>
    <t>125</t>
  </si>
  <si>
    <t>Sume din excedentul bugetului local utilizate pentru finantarea cheltuielilor sectiunii de dezvoltare</t>
  </si>
  <si>
    <t>40.02.14</t>
  </si>
  <si>
    <t>127</t>
  </si>
  <si>
    <t>Sume din excedentul bugetului local utilizate pentru finantarea cheltuielilor sectiunii de functionare</t>
  </si>
  <si>
    <t>40.02.18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</si>
  <si>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</si>
  <si>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</si>
  <si>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</si>
  <si>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</si>
  <si>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</si>
  <si>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</si>
  <si>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</si>
  <si>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</si>
  <si>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</si>
  <si>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</si>
  <si>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</si>
  <si>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</si>
  <si>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</si>
  <si>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</si>
  <si>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</si>
  <si>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</si>
  <si>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</si>
  <si>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</si>
  <si>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</si>
  <si>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</si>
  <si>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</si>
  <si>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217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</si>
  <si>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</si>
  <si>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</si>
  <si>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</si>
  <si>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ESANU DORU</t>
  </si>
  <si>
    <t xml:space="preserve">CONTABIL </t>
  </si>
  <si>
    <t/>
  </si>
  <si>
    <t>CICI GRIGORAS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</si>
  <si>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</si>
  <si>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</si>
  <si>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</si>
  <si>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</si>
  <si>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</si>
  <si>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</si>
  <si>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</si>
  <si>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</si>
  <si>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</si>
  <si>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</si>
  <si>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</si>
  <si>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</si>
  <si>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</si>
  <si>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</si>
  <si>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</si>
  <si>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77</t>
  </si>
  <si>
    <t>78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</si>
  <si>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</si>
  <si>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</si>
  <si>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</si>
  <si>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</si>
  <si>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</si>
  <si>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</si>
  <si>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</si>
  <si>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</si>
  <si>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101</t>
  </si>
  <si>
    <t>102</t>
  </si>
  <si>
    <t>112</t>
  </si>
  <si>
    <t>113</t>
  </si>
  <si>
    <t>114</t>
  </si>
  <si>
    <t>123</t>
  </si>
  <si>
    <t>141</t>
  </si>
  <si>
    <t>149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</si>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</sst>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D11B-0974-4243-A4E8-DA23CFBD81A5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D14+D63+D67</f>
        <v>3859200</v>
      </c>
      <c r="E12" s="11">
        <f>E14+E63+E67</f>
        <v>1265000</v>
      </c>
      <c r="F12" s="11">
        <f>G12+H12</f>
        <v>3064172</v>
      </c>
      <c r="G12" s="11">
        <f>G14+G63+G67</f>
        <v>1729562</v>
      </c>
      <c r="H12" s="11">
        <f>H14+H63+H67</f>
        <v>1334610</v>
      </c>
      <c r="I12" s="11">
        <f>I14+I63+I67</f>
        <v>1095760</v>
      </c>
      <c r="J12" s="11">
        <f>J14+J63+J67</f>
        <v>0</v>
      </c>
      <c r="K12" s="11">
        <f>F12-I12-J12</f>
        <v>1968412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D14-D34+D64</f>
        <v>1053200</v>
      </c>
      <c r="E13" s="11">
        <f>E14-E34+E64</f>
        <v>379000</v>
      </c>
      <c r="F13" s="11">
        <f>G13+H13</f>
        <v>2340561</v>
      </c>
      <c r="G13" s="11">
        <f>G14-G34+G64</f>
        <v>1729562</v>
      </c>
      <c r="H13" s="11">
        <f>H14-H34+H64</f>
        <v>610999</v>
      </c>
      <c r="I13" s="11">
        <f>I14-I34+I64</f>
        <v>372149</v>
      </c>
      <c r="J13" s="11">
        <f>J14-J34+J64</f>
        <v>0</v>
      </c>
      <c r="K13" s="11">
        <f>F13-I13-J13</f>
        <v>1968412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3482200</v>
      </c>
      <c r="E14" s="11">
        <f>E15+E46</f>
        <v>902000</v>
      </c>
      <c r="F14" s="11">
        <f>G14+H14</f>
        <v>2625572</v>
      </c>
      <c r="G14" s="11">
        <f>G15+G46</f>
        <v>1729562</v>
      </c>
      <c r="H14" s="11">
        <f>H15+H46</f>
        <v>896010</v>
      </c>
      <c r="I14" s="11">
        <f>I15+I46</f>
        <v>657160</v>
      </c>
      <c r="J14" s="11">
        <f>J15+J46</f>
        <v>0</v>
      </c>
      <c r="K14" s="11">
        <f>F14-I14-J14</f>
        <v>1968412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D16+D23+D33+D43</f>
        <v>3226000</v>
      </c>
      <c r="E15" s="11">
        <f>E16+E23+E33+E43</f>
        <v>807000</v>
      </c>
      <c r="F15" s="11">
        <f>G15+H15</f>
        <v>1697639</v>
      </c>
      <c r="G15" s="11">
        <f>G16+G23+G33+G43</f>
        <v>956564</v>
      </c>
      <c r="H15" s="11">
        <f>H16+H23+H33+H43</f>
        <v>741075</v>
      </c>
      <c r="I15" s="11">
        <f>I16+I23+I33+I43</f>
        <v>577522</v>
      </c>
      <c r="J15" s="11">
        <f>J16+J23+J33+J43</f>
        <v>0</v>
      </c>
      <c r="K15" s="11">
        <f>F15-I15-J15</f>
        <v>1120117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387000</v>
      </c>
      <c r="E16" s="11">
        <f>+E17</f>
        <v>100000</v>
      </c>
      <c r="F16" s="11">
        <f>G16+H16</f>
        <v>36874</v>
      </c>
      <c r="G16" s="11">
        <f>+G17</f>
        <v>0</v>
      </c>
      <c r="H16" s="11">
        <f>+H17</f>
        <v>36874</v>
      </c>
      <c r="I16" s="11">
        <f>+I17</f>
        <v>36874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387000</v>
      </c>
      <c r="E17" s="11">
        <f>E18+E20</f>
        <v>100000</v>
      </c>
      <c r="F17" s="11">
        <f>G17+H17</f>
        <v>36874</v>
      </c>
      <c r="G17" s="11">
        <f>G18+G20</f>
        <v>0</v>
      </c>
      <c r="H17" s="11">
        <f>H18+H20</f>
        <v>36874</v>
      </c>
      <c r="I17" s="11">
        <f>I18+I20</f>
        <v>36874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7000</v>
      </c>
      <c r="E18" s="11">
        <f>+E19</f>
        <v>1000</v>
      </c>
      <c r="F18" s="11">
        <f>G18+H18</f>
        <v>869</v>
      </c>
      <c r="G18" s="11">
        <f>+G19</f>
        <v>0</v>
      </c>
      <c r="H18" s="11">
        <f>+H19</f>
        <v>869</v>
      </c>
      <c r="I18" s="11">
        <f>+I19</f>
        <v>869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7000</v>
      </c>
      <c r="E19" s="11">
        <v>1000</v>
      </c>
      <c r="F19" s="11">
        <f>G19+H19</f>
        <v>869</v>
      </c>
      <c r="G19" s="11">
        <v>0</v>
      </c>
      <c r="H19" s="11">
        <v>869</v>
      </c>
      <c r="I19" s="11">
        <v>869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380000</v>
      </c>
      <c r="E20" s="11">
        <f>E21+E22</f>
        <v>99000</v>
      </c>
      <c r="F20" s="11">
        <f>G20+H20</f>
        <v>36005</v>
      </c>
      <c r="G20" s="11">
        <f>G21+G22</f>
        <v>0</v>
      </c>
      <c r="H20" s="11">
        <f>H21+H22</f>
        <v>36005</v>
      </c>
      <c r="I20" s="11">
        <f>I21+I22</f>
        <v>36005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225000</v>
      </c>
      <c r="E21" s="11">
        <v>60000</v>
      </c>
      <c r="F21" s="11">
        <f>G21+H21</f>
        <v>36005</v>
      </c>
      <c r="G21" s="11">
        <v>0</v>
      </c>
      <c r="H21" s="11">
        <v>36005</v>
      </c>
      <c r="I21" s="11">
        <v>36005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155000</v>
      </c>
      <c r="E22" s="11">
        <v>39000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317000</v>
      </c>
      <c r="E23" s="11">
        <f>E24</f>
        <v>150000</v>
      </c>
      <c r="F23" s="11">
        <f>G23+H23</f>
        <v>1031653</v>
      </c>
      <c r="G23" s="11">
        <f>G24</f>
        <v>788649</v>
      </c>
      <c r="H23" s="11">
        <f>H24</f>
        <v>243004</v>
      </c>
      <c r="I23" s="11">
        <f>I24</f>
        <v>142631</v>
      </c>
      <c r="J23" s="11">
        <f>J24</f>
        <v>0</v>
      </c>
      <c r="K23" s="11">
        <f>F23-I23-J23</f>
        <v>889022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</f>
        <v>317000</v>
      </c>
      <c r="E24" s="11">
        <f>E25+E28+E32</f>
        <v>150000</v>
      </c>
      <c r="F24" s="11">
        <f>G24+H24</f>
        <v>1031653</v>
      </c>
      <c r="G24" s="11">
        <f>G25+G28+G32</f>
        <v>788649</v>
      </c>
      <c r="H24" s="11">
        <f>H25+H28+H32</f>
        <v>243004</v>
      </c>
      <c r="I24" s="11">
        <f>I25+I28+I32</f>
        <v>142631</v>
      </c>
      <c r="J24" s="11">
        <f>J25+J28+J32</f>
        <v>0</v>
      </c>
      <c r="K24" s="11">
        <f>F24-I24-J24</f>
        <v>889022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75000</v>
      </c>
      <c r="E25" s="11">
        <f>E26+E27</f>
        <v>29000</v>
      </c>
      <c r="F25" s="11">
        <f>G25+H25</f>
        <v>118479</v>
      </c>
      <c r="G25" s="11">
        <f>G26+G27</f>
        <v>70594</v>
      </c>
      <c r="H25" s="11">
        <f>H26+H27</f>
        <v>47885</v>
      </c>
      <c r="I25" s="11">
        <f>I26+I27</f>
        <v>26936</v>
      </c>
      <c r="J25" s="11">
        <f>J26+J27</f>
        <v>0</v>
      </c>
      <c r="K25" s="11">
        <f>F25-I25-J25</f>
        <v>91543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55000</v>
      </c>
      <c r="E26" s="11">
        <v>24000</v>
      </c>
      <c r="F26" s="11">
        <f>G26+H26</f>
        <v>84023</v>
      </c>
      <c r="G26" s="11">
        <v>44821</v>
      </c>
      <c r="H26" s="11">
        <v>39202</v>
      </c>
      <c r="I26" s="11">
        <v>23670</v>
      </c>
      <c r="J26" s="11">
        <v>0</v>
      </c>
      <c r="K26" s="11">
        <f>F26-I26-J26</f>
        <v>60353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20000</v>
      </c>
      <c r="E27" s="11">
        <v>5000</v>
      </c>
      <c r="F27" s="11">
        <f>G27+H27</f>
        <v>34456</v>
      </c>
      <c r="G27" s="11">
        <v>25773</v>
      </c>
      <c r="H27" s="11">
        <v>8683</v>
      </c>
      <c r="I27" s="11">
        <v>3266</v>
      </c>
      <c r="J27" s="11">
        <v>0</v>
      </c>
      <c r="K27" s="11">
        <f>F27-I27-J27</f>
        <v>31190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221000</v>
      </c>
      <c r="E28" s="11">
        <f>E29+E30+E31</f>
        <v>109000</v>
      </c>
      <c r="F28" s="11">
        <f>G28+H28</f>
        <v>901185</v>
      </c>
      <c r="G28" s="11">
        <f>G29+G30+G31</f>
        <v>718055</v>
      </c>
      <c r="H28" s="11">
        <f>H29+H30+H31</f>
        <v>183130</v>
      </c>
      <c r="I28" s="11">
        <f>I29+I30+I31</f>
        <v>103706</v>
      </c>
      <c r="J28" s="11">
        <f>J29+J30+J31</f>
        <v>0</v>
      </c>
      <c r="K28" s="11">
        <f>F28-I28-J28</f>
        <v>797479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58000</v>
      </c>
      <c r="E29" s="11">
        <v>28000</v>
      </c>
      <c r="F29" s="11">
        <f>G29+H29</f>
        <v>196969</v>
      </c>
      <c r="G29" s="11">
        <v>148707</v>
      </c>
      <c r="H29" s="11">
        <v>48262</v>
      </c>
      <c r="I29" s="11">
        <v>27691</v>
      </c>
      <c r="J29" s="11">
        <v>0</v>
      </c>
      <c r="K29" s="11">
        <f>F29-I29-J29</f>
        <v>169278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3000</v>
      </c>
      <c r="E30" s="11">
        <v>1000</v>
      </c>
      <c r="F30" s="11">
        <f>G30+H30</f>
        <v>638</v>
      </c>
      <c r="G30" s="11">
        <v>263</v>
      </c>
      <c r="H30" s="11">
        <v>375</v>
      </c>
      <c r="I30" s="11">
        <v>391</v>
      </c>
      <c r="J30" s="11">
        <v>0</v>
      </c>
      <c r="K30" s="11">
        <f>F30-I30-J30</f>
        <v>247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160000</v>
      </c>
      <c r="E31" s="11">
        <v>80000</v>
      </c>
      <c r="F31" s="11">
        <f>G31+H31</f>
        <v>703578</v>
      </c>
      <c r="G31" s="11">
        <v>569085</v>
      </c>
      <c r="H31" s="11">
        <v>134493</v>
      </c>
      <c r="I31" s="11">
        <v>75624</v>
      </c>
      <c r="J31" s="11">
        <v>0</v>
      </c>
      <c r="K31" s="11">
        <f>F31-I31-J31</f>
        <v>627954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21000</v>
      </c>
      <c r="E32" s="11">
        <v>12000</v>
      </c>
      <c r="F32" s="11">
        <f>G32+H32</f>
        <v>11989</v>
      </c>
      <c r="G32" s="11">
        <v>0</v>
      </c>
      <c r="H32" s="11">
        <v>11989</v>
      </c>
      <c r="I32" s="11">
        <v>11989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D34+D38</f>
        <v>2516000</v>
      </c>
      <c r="E33" s="11">
        <f>E34+E38</f>
        <v>556000</v>
      </c>
      <c r="F33" s="11">
        <f>G33+H33</f>
        <v>627902</v>
      </c>
      <c r="G33" s="11">
        <f>G34+G38</f>
        <v>167575</v>
      </c>
      <c r="H33" s="11">
        <f>H34+H38</f>
        <v>460327</v>
      </c>
      <c r="I33" s="11">
        <f>I34+I38</f>
        <v>397072</v>
      </c>
      <c r="J33" s="11">
        <f>J34+J38</f>
        <v>0</v>
      </c>
      <c r="K33" s="11">
        <f>F33-I33-J33</f>
        <v>230830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+D35+D36+D37</f>
        <v>2429000</v>
      </c>
      <c r="E34" s="11">
        <f>+E35+E36+E37</f>
        <v>523000</v>
      </c>
      <c r="F34" s="11">
        <f>G34+H34</f>
        <v>366000</v>
      </c>
      <c r="G34" s="11">
        <f>+G35+G36+G37</f>
        <v>0</v>
      </c>
      <c r="H34" s="11">
        <f>+H35+H36+H37</f>
        <v>366000</v>
      </c>
      <c r="I34" s="11">
        <f>+I35+I36+I37</f>
        <v>366000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89</v>
      </c>
      <c r="B35" s="10" t="s">
        <v>90</v>
      </c>
      <c r="C35" s="10" t="s">
        <v>91</v>
      </c>
      <c r="D35" s="11">
        <v>1094000</v>
      </c>
      <c r="E35" s="11">
        <v>201000</v>
      </c>
      <c r="F35" s="11">
        <f>G35+H35</f>
        <v>134000</v>
      </c>
      <c r="G35" s="11">
        <v>0</v>
      </c>
      <c r="H35" s="11">
        <v>134000</v>
      </c>
      <c r="I35" s="11">
        <v>134000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v>10000</v>
      </c>
      <c r="E36" s="11">
        <v>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1325000</v>
      </c>
      <c r="E37" s="11">
        <v>319000</v>
      </c>
      <c r="F37" s="11">
        <f>G37+H37</f>
        <v>232000</v>
      </c>
      <c r="G37" s="11">
        <v>0</v>
      </c>
      <c r="H37" s="11">
        <v>232000</v>
      </c>
      <c r="I37" s="11">
        <v>232000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98</v>
      </c>
      <c r="B38" s="10" t="s">
        <v>99</v>
      </c>
      <c r="C38" s="10" t="s">
        <v>100</v>
      </c>
      <c r="D38" s="11">
        <f>D39+D42</f>
        <v>87000</v>
      </c>
      <c r="E38" s="11">
        <f>E39+E42</f>
        <v>33000</v>
      </c>
      <c r="F38" s="11">
        <f>G38+H38</f>
        <v>261902</v>
      </c>
      <c r="G38" s="11">
        <f>G39+G42</f>
        <v>167575</v>
      </c>
      <c r="H38" s="11">
        <f>H39+H42</f>
        <v>94327</v>
      </c>
      <c r="I38" s="11">
        <f>I39+I42</f>
        <v>31072</v>
      </c>
      <c r="J38" s="11">
        <f>J39+J42</f>
        <v>0</v>
      </c>
      <c r="K38" s="11">
        <f>F38-I38-J38</f>
        <v>230830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f>D40+D41</f>
        <v>85000</v>
      </c>
      <c r="E39" s="11">
        <f>E40+E41</f>
        <v>32000</v>
      </c>
      <c r="F39" s="11">
        <f>G39+H39</f>
        <v>261902</v>
      </c>
      <c r="G39" s="11">
        <f>G40+G41</f>
        <v>167575</v>
      </c>
      <c r="H39" s="11">
        <f>H40+H41</f>
        <v>94327</v>
      </c>
      <c r="I39" s="11">
        <f>I40+I41</f>
        <v>31072</v>
      </c>
      <c r="J39" s="11">
        <f>J40+J41</f>
        <v>0</v>
      </c>
      <c r="K39" s="11">
        <f>F39-I39-J39</f>
        <v>230830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v>75000</v>
      </c>
      <c r="E40" s="11">
        <v>28000</v>
      </c>
      <c r="F40" s="11">
        <f>G40+H40</f>
        <v>251397</v>
      </c>
      <c r="G40" s="11">
        <v>160614</v>
      </c>
      <c r="H40" s="11">
        <v>90783</v>
      </c>
      <c r="I40" s="11">
        <v>27746</v>
      </c>
      <c r="J40" s="11">
        <v>0</v>
      </c>
      <c r="K40" s="11">
        <f>F40-I40-J40</f>
        <v>223651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10000</v>
      </c>
      <c r="E41" s="11">
        <v>4000</v>
      </c>
      <c r="F41" s="11">
        <f>G41+H41</f>
        <v>10505</v>
      </c>
      <c r="G41" s="11">
        <v>6961</v>
      </c>
      <c r="H41" s="11">
        <v>3544</v>
      </c>
      <c r="I41" s="11">
        <v>3326</v>
      </c>
      <c r="J41" s="11">
        <v>0</v>
      </c>
      <c r="K41" s="11">
        <f>F41-I41-J41</f>
        <v>7179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2000</v>
      </c>
      <c r="E42" s="11">
        <v>1000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6000</v>
      </c>
      <c r="E43" s="11">
        <f>E44</f>
        <v>1000</v>
      </c>
      <c r="F43" s="11">
        <f>G43+H43</f>
        <v>1210</v>
      </c>
      <c r="G43" s="11">
        <f>G44</f>
        <v>340</v>
      </c>
      <c r="H43" s="11">
        <f>H44</f>
        <v>870</v>
      </c>
      <c r="I43" s="11">
        <f>I44</f>
        <v>945</v>
      </c>
      <c r="J43" s="11">
        <f>J44</f>
        <v>0</v>
      </c>
      <c r="K43" s="11">
        <f>F43-I43-J43</f>
        <v>265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6000</v>
      </c>
      <c r="E44" s="11">
        <f>E45</f>
        <v>1000</v>
      </c>
      <c r="F44" s="11">
        <f>G44+H44</f>
        <v>1210</v>
      </c>
      <c r="G44" s="11">
        <f>G45</f>
        <v>340</v>
      </c>
      <c r="H44" s="11">
        <f>H45</f>
        <v>870</v>
      </c>
      <c r="I44" s="11">
        <f>I45</f>
        <v>945</v>
      </c>
      <c r="J44" s="11">
        <f>J45</f>
        <v>0</v>
      </c>
      <c r="K44" s="11">
        <f>F44-I44-J44</f>
        <v>265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6000</v>
      </c>
      <c r="E45" s="11">
        <v>1000</v>
      </c>
      <c r="F45" s="11">
        <f>G45+H45</f>
        <v>1210</v>
      </c>
      <c r="G45" s="11">
        <v>340</v>
      </c>
      <c r="H45" s="11">
        <v>870</v>
      </c>
      <c r="I45" s="11">
        <v>945</v>
      </c>
      <c r="J45" s="11">
        <v>0</v>
      </c>
      <c r="K45" s="11">
        <f>F45-I45-J45</f>
        <v>265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D47+D52</f>
        <v>256200</v>
      </c>
      <c r="E46" s="11">
        <f>E47+E52</f>
        <v>95000</v>
      </c>
      <c r="F46" s="11">
        <f>G46+H46</f>
        <v>927933</v>
      </c>
      <c r="G46" s="11">
        <f>G47+G52</f>
        <v>772998</v>
      </c>
      <c r="H46" s="11">
        <f>H47+H52</f>
        <v>154935</v>
      </c>
      <c r="I46" s="11">
        <f>I47+I52</f>
        <v>79638</v>
      </c>
      <c r="J46" s="11">
        <f>J47+J52</f>
        <v>0</v>
      </c>
      <c r="K46" s="11">
        <f>F46-I46-J46</f>
        <v>848295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39200</v>
      </c>
      <c r="E47" s="11">
        <f>E48</f>
        <v>16000</v>
      </c>
      <c r="F47" s="11">
        <f>G47+H47</f>
        <v>37189</v>
      </c>
      <c r="G47" s="11">
        <f>G48</f>
        <v>16798</v>
      </c>
      <c r="H47" s="11">
        <f>H48</f>
        <v>20391</v>
      </c>
      <c r="I47" s="11">
        <f>I48</f>
        <v>13913</v>
      </c>
      <c r="J47" s="11">
        <f>J48</f>
        <v>0</v>
      </c>
      <c r="K47" s="11">
        <f>F47-I47-J47</f>
        <v>23276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+D49+D51</f>
        <v>39200</v>
      </c>
      <c r="E48" s="11">
        <f>+E49+E51</f>
        <v>16000</v>
      </c>
      <c r="F48" s="11">
        <f>G48+H48</f>
        <v>37189</v>
      </c>
      <c r="G48" s="11">
        <f>+G49+G51</f>
        <v>16798</v>
      </c>
      <c r="H48" s="11">
        <f>+H49+H51</f>
        <v>20391</v>
      </c>
      <c r="I48" s="11">
        <f>+I49+I51</f>
        <v>13913</v>
      </c>
      <c r="J48" s="11">
        <f>+J49+J51</f>
        <v>0</v>
      </c>
      <c r="K48" s="11">
        <f>F48-I48-J48</f>
        <v>23276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D50</f>
        <v>29000</v>
      </c>
      <c r="E49" s="11">
        <f>E50</f>
        <v>14000</v>
      </c>
      <c r="F49" s="11">
        <f>G49+H49</f>
        <v>37189</v>
      </c>
      <c r="G49" s="11">
        <f>G50</f>
        <v>16798</v>
      </c>
      <c r="H49" s="11">
        <f>H50</f>
        <v>20391</v>
      </c>
      <c r="I49" s="11">
        <f>I50</f>
        <v>13913</v>
      </c>
      <c r="J49" s="11">
        <f>J50</f>
        <v>0</v>
      </c>
      <c r="K49" s="11">
        <f>F49-I49-J49</f>
        <v>23276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29000</v>
      </c>
      <c r="E50" s="11">
        <v>14000</v>
      </c>
      <c r="F50" s="11">
        <f>G50+H50</f>
        <v>37189</v>
      </c>
      <c r="G50" s="11">
        <v>16798</v>
      </c>
      <c r="H50" s="11">
        <v>20391</v>
      </c>
      <c r="I50" s="11">
        <v>13913</v>
      </c>
      <c r="J50" s="11">
        <v>0</v>
      </c>
      <c r="K50" s="11">
        <f>F50-I50-J50</f>
        <v>23276</v>
      </c>
    </row>
    <row r="51" spans="1:11" s="6" customFormat="1" x14ac:dyDescent="0.25">
      <c r="A51" s="10" t="s">
        <v>137</v>
      </c>
      <c r="B51" s="10" t="s">
        <v>138</v>
      </c>
      <c r="C51" s="10" t="s">
        <v>139</v>
      </c>
      <c r="D51" s="11">
        <v>10200</v>
      </c>
      <c r="E51" s="11">
        <v>2000</v>
      </c>
      <c r="F51" s="11">
        <f>G51+H51</f>
        <v>0</v>
      </c>
      <c r="G51" s="11">
        <v>0</v>
      </c>
      <c r="H51" s="11">
        <v>0</v>
      </c>
      <c r="I51" s="11">
        <v>0</v>
      </c>
      <c r="J51" s="11">
        <v>0</v>
      </c>
      <c r="K51" s="11">
        <f>F51-I51-J51</f>
        <v>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+D53+D55+D58</f>
        <v>217000</v>
      </c>
      <c r="E52" s="11">
        <f>+E53+E55+E58</f>
        <v>79000</v>
      </c>
      <c r="F52" s="11">
        <f>G52+H52</f>
        <v>890744</v>
      </c>
      <c r="G52" s="11">
        <f>+G53+G55+G58</f>
        <v>756200</v>
      </c>
      <c r="H52" s="11">
        <f>+H53+H55+H58</f>
        <v>134544</v>
      </c>
      <c r="I52" s="11">
        <f>+I53+I55+I58</f>
        <v>65725</v>
      </c>
      <c r="J52" s="11">
        <f>+J53+J55+J58</f>
        <v>0</v>
      </c>
      <c r="K52" s="11">
        <f>F52-I52-J52</f>
        <v>825019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1000</v>
      </c>
      <c r="E53" s="11">
        <f>E54</f>
        <v>0</v>
      </c>
      <c r="F53" s="11">
        <f>G53+H53</f>
        <v>0</v>
      </c>
      <c r="G53" s="11">
        <f>G54</f>
        <v>0</v>
      </c>
      <c r="H53" s="11">
        <f>H54</f>
        <v>0</v>
      </c>
      <c r="I53" s="11">
        <f>I54</f>
        <v>0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1000</v>
      </c>
      <c r="E54" s="11">
        <v>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</f>
        <v>80000</v>
      </c>
      <c r="E55" s="11">
        <f>E56</f>
        <v>20000</v>
      </c>
      <c r="F55" s="11">
        <f>G55+H55</f>
        <v>730155</v>
      </c>
      <c r="G55" s="11">
        <f>G56</f>
        <v>711305</v>
      </c>
      <c r="H55" s="11">
        <f>H56</f>
        <v>18850</v>
      </c>
      <c r="I55" s="11">
        <f>I56</f>
        <v>18956</v>
      </c>
      <c r="J55" s="11">
        <f>J56</f>
        <v>0</v>
      </c>
      <c r="K55" s="11">
        <f>F55-I55-J55</f>
        <v>711199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</f>
        <v>80000</v>
      </c>
      <c r="E56" s="11">
        <f>E57</f>
        <v>20000</v>
      </c>
      <c r="F56" s="11">
        <f>G56+H56</f>
        <v>730155</v>
      </c>
      <c r="G56" s="11">
        <f>G57</f>
        <v>711305</v>
      </c>
      <c r="H56" s="11">
        <f>H57</f>
        <v>18850</v>
      </c>
      <c r="I56" s="11">
        <f>I57</f>
        <v>18956</v>
      </c>
      <c r="J56" s="11">
        <f>J57</f>
        <v>0</v>
      </c>
      <c r="K56" s="11">
        <f>F56-I56-J56</f>
        <v>711199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v>80000</v>
      </c>
      <c r="E57" s="11">
        <v>20000</v>
      </c>
      <c r="F57" s="11">
        <f>G57+H57</f>
        <v>730155</v>
      </c>
      <c r="G57" s="11">
        <v>711305</v>
      </c>
      <c r="H57" s="11">
        <v>18850</v>
      </c>
      <c r="I57" s="11">
        <v>18956</v>
      </c>
      <c r="J57" s="11">
        <v>0</v>
      </c>
      <c r="K57" s="11">
        <f>F57-I57-J57</f>
        <v>711199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f>+D59+D60</f>
        <v>136000</v>
      </c>
      <c r="E58" s="11">
        <f>+E59+E60</f>
        <v>59000</v>
      </c>
      <c r="F58" s="11">
        <f>G58+H58</f>
        <v>160589</v>
      </c>
      <c r="G58" s="11">
        <f>+G59+G60</f>
        <v>44895</v>
      </c>
      <c r="H58" s="11">
        <f>+H59+H60</f>
        <v>115694</v>
      </c>
      <c r="I58" s="11">
        <f>+I59+I60</f>
        <v>46769</v>
      </c>
      <c r="J58" s="11">
        <f>+J59+J60</f>
        <v>0</v>
      </c>
      <c r="K58" s="11">
        <f>F58-I58-J58</f>
        <v>113820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100000</v>
      </c>
      <c r="E59" s="11">
        <v>50000</v>
      </c>
      <c r="F59" s="11">
        <f>G59+H59</f>
        <v>106795</v>
      </c>
      <c r="G59" s="11">
        <v>0</v>
      </c>
      <c r="H59" s="11">
        <v>106795</v>
      </c>
      <c r="I59" s="11">
        <v>40061</v>
      </c>
      <c r="J59" s="11">
        <v>0</v>
      </c>
      <c r="K59" s="11">
        <f>F59-I59-J59</f>
        <v>66734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v>36000</v>
      </c>
      <c r="E60" s="11">
        <v>9000</v>
      </c>
      <c r="F60" s="11">
        <f>G60+H60</f>
        <v>53794</v>
      </c>
      <c r="G60" s="11">
        <v>44895</v>
      </c>
      <c r="H60" s="11">
        <v>8899</v>
      </c>
      <c r="I60" s="11">
        <v>6708</v>
      </c>
      <c r="J60" s="11">
        <v>0</v>
      </c>
      <c r="K60" s="11">
        <f>F60-I60-J60</f>
        <v>47086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-214700</v>
      </c>
      <c r="E61" s="11">
        <v>-17000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170</v>
      </c>
      <c r="B62" s="10" t="s">
        <v>171</v>
      </c>
      <c r="C62" s="10" t="s">
        <v>172</v>
      </c>
      <c r="D62" s="11">
        <v>214700</v>
      </c>
      <c r="E62" s="11">
        <v>17000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80989</v>
      </c>
      <c r="G63" s="11">
        <f>G64</f>
        <v>0</v>
      </c>
      <c r="H63" s="11">
        <f>H64</f>
        <v>80989</v>
      </c>
      <c r="I63" s="11">
        <f>I64</f>
        <v>80989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176</v>
      </c>
      <c r="B64" s="10" t="s">
        <v>177</v>
      </c>
      <c r="C64" s="10" t="s">
        <v>178</v>
      </c>
      <c r="D64" s="11">
        <f>+D65+D66</f>
        <v>0</v>
      </c>
      <c r="E64" s="11">
        <f>+E65+E66</f>
        <v>0</v>
      </c>
      <c r="F64" s="11">
        <f>G64+H64</f>
        <v>80989</v>
      </c>
      <c r="G64" s="11">
        <f>+G65+G66</f>
        <v>0</v>
      </c>
      <c r="H64" s="11">
        <f>+H65+H66</f>
        <v>80989</v>
      </c>
      <c r="I64" s="11">
        <f>+I65+I66</f>
        <v>80989</v>
      </c>
      <c r="J64" s="11">
        <f>+J65+J66</f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v>0</v>
      </c>
      <c r="E65" s="11">
        <v>0</v>
      </c>
      <c r="F65" s="11">
        <f>G65+H65</f>
        <v>16143</v>
      </c>
      <c r="G65" s="11">
        <v>0</v>
      </c>
      <c r="H65" s="11">
        <v>16143</v>
      </c>
      <c r="I65" s="11">
        <v>16143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64846</v>
      </c>
      <c r="G66" s="11">
        <v>0</v>
      </c>
      <c r="H66" s="11">
        <v>64846</v>
      </c>
      <c r="I66" s="11">
        <v>64846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185</v>
      </c>
      <c r="B67" s="10" t="s">
        <v>186</v>
      </c>
      <c r="C67" s="10" t="s">
        <v>187</v>
      </c>
      <c r="D67" s="11">
        <f>D68</f>
        <v>377000</v>
      </c>
      <c r="E67" s="11">
        <f>E68</f>
        <v>363000</v>
      </c>
      <c r="F67" s="11">
        <f>G67+H67</f>
        <v>357611</v>
      </c>
      <c r="G67" s="11">
        <f>G68</f>
        <v>0</v>
      </c>
      <c r="H67" s="11">
        <f>H68</f>
        <v>357611</v>
      </c>
      <c r="I67" s="11">
        <f>I68</f>
        <v>357611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188</v>
      </c>
      <c r="B68" s="10" t="s">
        <v>189</v>
      </c>
      <c r="C68" s="10" t="s">
        <v>190</v>
      </c>
      <c r="D68" s="11">
        <f>D69+D73</f>
        <v>377000</v>
      </c>
      <c r="E68" s="11">
        <f>E69+E73</f>
        <v>363000</v>
      </c>
      <c r="F68" s="11">
        <f>G68+H68</f>
        <v>357611</v>
      </c>
      <c r="G68" s="11">
        <f>G69+G73</f>
        <v>0</v>
      </c>
      <c r="H68" s="11">
        <f>H69+H73</f>
        <v>357611</v>
      </c>
      <c r="I68" s="11">
        <f>I69+I73</f>
        <v>357611</v>
      </c>
      <c r="J68" s="11">
        <f>J69+J73</f>
        <v>0</v>
      </c>
      <c r="K68" s="11">
        <f>F68-I68-J68</f>
        <v>0</v>
      </c>
    </row>
    <row r="69" spans="1:12" s="6" customFormat="1" ht="96" x14ac:dyDescent="0.25">
      <c r="A69" s="10" t="s">
        <v>191</v>
      </c>
      <c r="B69" s="10" t="s">
        <v>192</v>
      </c>
      <c r="C69" s="10" t="s">
        <v>193</v>
      </c>
      <c r="D69" s="11">
        <f>+D70+D71+D72</f>
        <v>354000</v>
      </c>
      <c r="E69" s="11">
        <f>+E70+E71+E72</f>
        <v>340000</v>
      </c>
      <c r="F69" s="11">
        <f>G69+H69</f>
        <v>335609</v>
      </c>
      <c r="G69" s="11">
        <f>+G70+G71+G72</f>
        <v>0</v>
      </c>
      <c r="H69" s="11">
        <f>+H70+H71+H72</f>
        <v>335609</v>
      </c>
      <c r="I69" s="11">
        <f>+I70+I71+I72</f>
        <v>335609</v>
      </c>
      <c r="J69" s="11">
        <f>+J70+J71+J72</f>
        <v>0</v>
      </c>
      <c r="K69" s="11">
        <f>F69-I69-J69</f>
        <v>0</v>
      </c>
    </row>
    <row r="70" spans="1:12" s="6" customFormat="1" ht="33" x14ac:dyDescent="0.25">
      <c r="A70" s="10" t="s">
        <v>194</v>
      </c>
      <c r="B70" s="10" t="s">
        <v>195</v>
      </c>
      <c r="C70" s="10" t="s">
        <v>196</v>
      </c>
      <c r="D70" s="11">
        <v>15000</v>
      </c>
      <c r="E70" s="11">
        <v>1000</v>
      </c>
      <c r="F70" s="11">
        <f>G70+H70</f>
        <v>754</v>
      </c>
      <c r="G70" s="11">
        <v>0</v>
      </c>
      <c r="H70" s="11">
        <v>754</v>
      </c>
      <c r="I70" s="11">
        <v>754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197</v>
      </c>
      <c r="B71" s="10" t="s">
        <v>198</v>
      </c>
      <c r="C71" s="10" t="s">
        <v>199</v>
      </c>
      <c r="D71" s="11">
        <v>4000</v>
      </c>
      <c r="E71" s="11">
        <v>4000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200</v>
      </c>
      <c r="B72" s="10" t="s">
        <v>201</v>
      </c>
      <c r="C72" s="10" t="s">
        <v>202</v>
      </c>
      <c r="D72" s="11">
        <v>335000</v>
      </c>
      <c r="E72" s="11">
        <v>335000</v>
      </c>
      <c r="F72" s="11">
        <f>G72+H72</f>
        <v>334855</v>
      </c>
      <c r="G72" s="11">
        <v>0</v>
      </c>
      <c r="H72" s="11">
        <v>334855</v>
      </c>
      <c r="I72" s="11">
        <v>334855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203</v>
      </c>
      <c r="B73" s="10" t="s">
        <v>204</v>
      </c>
      <c r="C73" s="10" t="s">
        <v>205</v>
      </c>
      <c r="D73" s="11">
        <f>+D74</f>
        <v>23000</v>
      </c>
      <c r="E73" s="11">
        <f>+E74</f>
        <v>23000</v>
      </c>
      <c r="F73" s="11">
        <f>G73+H73</f>
        <v>22002</v>
      </c>
      <c r="G73" s="11">
        <f>+G74</f>
        <v>0</v>
      </c>
      <c r="H73" s="11">
        <f>+H74</f>
        <v>22002</v>
      </c>
      <c r="I73" s="11">
        <f>+I74</f>
        <v>22002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206</v>
      </c>
      <c r="B74" s="10" t="s">
        <v>207</v>
      </c>
      <c r="C74" s="10" t="s">
        <v>208</v>
      </c>
      <c r="D74" s="11">
        <v>23000</v>
      </c>
      <c r="E74" s="11">
        <v>23000</v>
      </c>
      <c r="F74" s="11">
        <f>G74+H74</f>
        <v>22002</v>
      </c>
      <c r="G74" s="11">
        <v>0</v>
      </c>
      <c r="H74" s="11">
        <v>22002</v>
      </c>
      <c r="I74" s="11">
        <v>22002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209</v>
      </c>
      <c r="B76" s="13"/>
      <c r="C76" s="13"/>
      <c r="D76" s="13"/>
      <c r="E76" s="13" t="s">
        <v>211</v>
      </c>
      <c r="F76" s="13"/>
      <c r="G76" s="13"/>
      <c r="H76" s="13"/>
      <c r="I76" s="13" t="s">
        <v>212</v>
      </c>
      <c r="J76" s="13"/>
      <c r="K76" s="13"/>
      <c r="L76" s="13"/>
    </row>
    <row r="77" spans="1:12" x14ac:dyDescent="0.25">
      <c r="A77" s="3" t="s">
        <v>210</v>
      </c>
      <c r="B77" s="3"/>
      <c r="C77" s="3"/>
      <c r="D77" s="3"/>
      <c r="E77" s="3"/>
      <c r="F77" s="3"/>
      <c r="G77" s="3"/>
      <c r="H77" s="3"/>
      <c r="I77" s="3" t="s">
        <v>213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3">
    <mergeCell ref="A76:D76"/>
    <mergeCell ref="A77:D77"/>
    <mergeCell ref="E76:H76"/>
    <mergeCell ref="E77:H77"/>
    <mergeCell ref="I76:L76"/>
    <mergeCell ref="I77:L7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F541-0FBD-480F-B24A-594B3DAE0555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214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215</v>
      </c>
      <c r="C12" s="10" t="s">
        <v>22</v>
      </c>
      <c r="D12" s="11">
        <f>D13+D62+D65</f>
        <v>3309500</v>
      </c>
      <c r="E12" s="11">
        <f>E13+E62+E65</f>
        <v>913000</v>
      </c>
      <c r="F12" s="11">
        <f>G12+H12</f>
        <v>2713174</v>
      </c>
      <c r="G12" s="11">
        <f>G13+G62+G65</f>
        <v>1729562</v>
      </c>
      <c r="H12" s="11">
        <f>H13+H62+H65</f>
        <v>983612</v>
      </c>
      <c r="I12" s="11">
        <f>I13+I62+I65</f>
        <v>744762</v>
      </c>
      <c r="J12" s="11">
        <f>J13+J62+J65</f>
        <v>0</v>
      </c>
      <c r="K12" s="11">
        <f>F12-I12-J12</f>
        <v>1968412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3267500</v>
      </c>
      <c r="E13" s="11">
        <f>E14+E45</f>
        <v>885000</v>
      </c>
      <c r="F13" s="11">
        <f>G13+H13</f>
        <v>2625572</v>
      </c>
      <c r="G13" s="11">
        <f>G14+G45</f>
        <v>1729562</v>
      </c>
      <c r="H13" s="11">
        <f>H14+H45</f>
        <v>896010</v>
      </c>
      <c r="I13" s="11">
        <f>I14+I45</f>
        <v>657160</v>
      </c>
      <c r="J13" s="11">
        <f>J14+J45</f>
        <v>0</v>
      </c>
      <c r="K13" s="11">
        <f>F13-I13-J13</f>
        <v>1968412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D15+D22+D32+D42</f>
        <v>3226000</v>
      </c>
      <c r="E14" s="11">
        <f>E15+E22+E32+E42</f>
        <v>807000</v>
      </c>
      <c r="F14" s="11">
        <f>G14+H14</f>
        <v>1697639</v>
      </c>
      <c r="G14" s="11">
        <f>G15+G22+G32+G42</f>
        <v>956564</v>
      </c>
      <c r="H14" s="11">
        <f>H15+H22+H32+H42</f>
        <v>741075</v>
      </c>
      <c r="I14" s="11">
        <f>I15+I22+I32+I42</f>
        <v>577522</v>
      </c>
      <c r="J14" s="11">
        <f>J15+J22+J32+J42</f>
        <v>0</v>
      </c>
      <c r="K14" s="11">
        <f>F14-I14-J14</f>
        <v>1120117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387000</v>
      </c>
      <c r="E15" s="11">
        <f>+E16</f>
        <v>100000</v>
      </c>
      <c r="F15" s="11">
        <f>G15+H15</f>
        <v>36874</v>
      </c>
      <c r="G15" s="11">
        <f>+G16</f>
        <v>0</v>
      </c>
      <c r="H15" s="11">
        <f>+H16</f>
        <v>36874</v>
      </c>
      <c r="I15" s="11">
        <f>+I16</f>
        <v>36874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216</v>
      </c>
      <c r="B16" s="10" t="s">
        <v>36</v>
      </c>
      <c r="C16" s="10" t="s">
        <v>37</v>
      </c>
      <c r="D16" s="11">
        <f>D17+D19</f>
        <v>387000</v>
      </c>
      <c r="E16" s="11">
        <f>E17+E19</f>
        <v>100000</v>
      </c>
      <c r="F16" s="11">
        <f>G16+H16</f>
        <v>36874</v>
      </c>
      <c r="G16" s="11">
        <f>G17+G19</f>
        <v>0</v>
      </c>
      <c r="H16" s="11">
        <f>H17+H19</f>
        <v>36874</v>
      </c>
      <c r="I16" s="11">
        <f>I17+I19</f>
        <v>36874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7000</v>
      </c>
      <c r="E17" s="11">
        <f>+E18</f>
        <v>1000</v>
      </c>
      <c r="F17" s="11">
        <f>G17+H17</f>
        <v>869</v>
      </c>
      <c r="G17" s="11">
        <f>+G18</f>
        <v>0</v>
      </c>
      <c r="H17" s="11">
        <f>+H18</f>
        <v>869</v>
      </c>
      <c r="I17" s="11">
        <f>+I18</f>
        <v>869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217</v>
      </c>
      <c r="B18" s="10" t="s">
        <v>42</v>
      </c>
      <c r="C18" s="10" t="s">
        <v>43</v>
      </c>
      <c r="D18" s="11">
        <v>7000</v>
      </c>
      <c r="E18" s="11">
        <v>1000</v>
      </c>
      <c r="F18" s="11">
        <f>G18+H18</f>
        <v>869</v>
      </c>
      <c r="G18" s="11">
        <v>0</v>
      </c>
      <c r="H18" s="11">
        <v>869</v>
      </c>
      <c r="I18" s="11">
        <v>869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380000</v>
      </c>
      <c r="E19" s="11">
        <f>E20+E21</f>
        <v>99000</v>
      </c>
      <c r="F19" s="11">
        <f>G19+H19</f>
        <v>36005</v>
      </c>
      <c r="G19" s="11">
        <f>G20+G21</f>
        <v>0</v>
      </c>
      <c r="H19" s="11">
        <f>H20+H21</f>
        <v>36005</v>
      </c>
      <c r="I19" s="11">
        <f>I20+I21</f>
        <v>36005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225000</v>
      </c>
      <c r="E20" s="11">
        <v>60000</v>
      </c>
      <c r="F20" s="11">
        <f>G20+H20</f>
        <v>36005</v>
      </c>
      <c r="G20" s="11">
        <v>0</v>
      </c>
      <c r="H20" s="11">
        <v>36005</v>
      </c>
      <c r="I20" s="11">
        <v>36005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155000</v>
      </c>
      <c r="E21" s="11">
        <v>39000</v>
      </c>
      <c r="F21" s="11">
        <f>G21+H21</f>
        <v>0</v>
      </c>
      <c r="G21" s="11">
        <v>0</v>
      </c>
      <c r="H21" s="11">
        <v>0</v>
      </c>
      <c r="I21" s="11">
        <v>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218</v>
      </c>
      <c r="B22" s="10" t="s">
        <v>54</v>
      </c>
      <c r="C22" s="10" t="s">
        <v>55</v>
      </c>
      <c r="D22" s="11">
        <f>D23</f>
        <v>317000</v>
      </c>
      <c r="E22" s="11">
        <f>E23</f>
        <v>150000</v>
      </c>
      <c r="F22" s="11">
        <f>G22+H22</f>
        <v>1031653</v>
      </c>
      <c r="G22" s="11">
        <f>G23</f>
        <v>788649</v>
      </c>
      <c r="H22" s="11">
        <f>H23</f>
        <v>243004</v>
      </c>
      <c r="I22" s="11">
        <f>I23</f>
        <v>142631</v>
      </c>
      <c r="J22" s="11">
        <f>J23</f>
        <v>0</v>
      </c>
      <c r="K22" s="11">
        <f>F22-I22-J22</f>
        <v>889022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</f>
        <v>317000</v>
      </c>
      <c r="E23" s="11">
        <f>E24+E27+E31</f>
        <v>150000</v>
      </c>
      <c r="F23" s="11">
        <f>G23+H23</f>
        <v>1031653</v>
      </c>
      <c r="G23" s="11">
        <f>G24+G27+G31</f>
        <v>788649</v>
      </c>
      <c r="H23" s="11">
        <f>H24+H27+H31</f>
        <v>243004</v>
      </c>
      <c r="I23" s="11">
        <f>I24+I27+I31</f>
        <v>142631</v>
      </c>
      <c r="J23" s="11">
        <f>J24+J27+J31</f>
        <v>0</v>
      </c>
      <c r="K23" s="11">
        <f>F23-I23-J23</f>
        <v>889022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75000</v>
      </c>
      <c r="E24" s="11">
        <f>E25+E26</f>
        <v>29000</v>
      </c>
      <c r="F24" s="11">
        <f>G24+H24</f>
        <v>118479</v>
      </c>
      <c r="G24" s="11">
        <f>G25+G26</f>
        <v>70594</v>
      </c>
      <c r="H24" s="11">
        <f>H25+H26</f>
        <v>47885</v>
      </c>
      <c r="I24" s="11">
        <f>I25+I26</f>
        <v>26936</v>
      </c>
      <c r="J24" s="11">
        <f>J25+J26</f>
        <v>0</v>
      </c>
      <c r="K24" s="11">
        <f>F24-I24-J24</f>
        <v>91543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55000</v>
      </c>
      <c r="E25" s="11">
        <v>24000</v>
      </c>
      <c r="F25" s="11">
        <f>G25+H25</f>
        <v>84023</v>
      </c>
      <c r="G25" s="11">
        <v>44821</v>
      </c>
      <c r="H25" s="11">
        <v>39202</v>
      </c>
      <c r="I25" s="11">
        <v>23670</v>
      </c>
      <c r="J25" s="11">
        <v>0</v>
      </c>
      <c r="K25" s="11">
        <f>F25-I25-J25</f>
        <v>60353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20000</v>
      </c>
      <c r="E26" s="11">
        <v>5000</v>
      </c>
      <c r="F26" s="11">
        <f>G26+H26</f>
        <v>34456</v>
      </c>
      <c r="G26" s="11">
        <v>25773</v>
      </c>
      <c r="H26" s="11">
        <v>8683</v>
      </c>
      <c r="I26" s="11">
        <v>3266</v>
      </c>
      <c r="J26" s="11">
        <v>0</v>
      </c>
      <c r="K26" s="11">
        <f>F26-I26-J26</f>
        <v>31190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221000</v>
      </c>
      <c r="E27" s="11">
        <f>E28+E29+E30</f>
        <v>109000</v>
      </c>
      <c r="F27" s="11">
        <f>G27+H27</f>
        <v>901185</v>
      </c>
      <c r="G27" s="11">
        <f>G28+G29+G30</f>
        <v>718055</v>
      </c>
      <c r="H27" s="11">
        <f>H28+H29+H30</f>
        <v>183130</v>
      </c>
      <c r="I27" s="11">
        <f>I28+I29+I30</f>
        <v>103706</v>
      </c>
      <c r="J27" s="11">
        <f>J28+J29+J30</f>
        <v>0</v>
      </c>
      <c r="K27" s="11">
        <f>F27-I27-J27</f>
        <v>797479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58000</v>
      </c>
      <c r="E28" s="11">
        <v>28000</v>
      </c>
      <c r="F28" s="11">
        <f>G28+H28</f>
        <v>196969</v>
      </c>
      <c r="G28" s="11">
        <v>148707</v>
      </c>
      <c r="H28" s="11">
        <v>48262</v>
      </c>
      <c r="I28" s="11">
        <v>27691</v>
      </c>
      <c r="J28" s="11">
        <v>0</v>
      </c>
      <c r="K28" s="11">
        <f>F28-I28-J28</f>
        <v>169278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3000</v>
      </c>
      <c r="E29" s="11">
        <v>1000</v>
      </c>
      <c r="F29" s="11">
        <f>G29+H29</f>
        <v>638</v>
      </c>
      <c r="G29" s="11">
        <v>263</v>
      </c>
      <c r="H29" s="11">
        <v>375</v>
      </c>
      <c r="I29" s="11">
        <v>391</v>
      </c>
      <c r="J29" s="11">
        <v>0</v>
      </c>
      <c r="K29" s="11">
        <f>F29-I29-J29</f>
        <v>247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160000</v>
      </c>
      <c r="E30" s="11">
        <v>80000</v>
      </c>
      <c r="F30" s="11">
        <f>G30+H30</f>
        <v>703578</v>
      </c>
      <c r="G30" s="11">
        <v>569085</v>
      </c>
      <c r="H30" s="11">
        <v>134493</v>
      </c>
      <c r="I30" s="11">
        <v>75624</v>
      </c>
      <c r="J30" s="11">
        <v>0</v>
      </c>
      <c r="K30" s="11">
        <f>F30-I30-J30</f>
        <v>627954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21000</v>
      </c>
      <c r="E31" s="11">
        <v>12000</v>
      </c>
      <c r="F31" s="11">
        <f>G31+H31</f>
        <v>11989</v>
      </c>
      <c r="G31" s="11">
        <v>0</v>
      </c>
      <c r="H31" s="11">
        <v>11989</v>
      </c>
      <c r="I31" s="11">
        <v>11989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219</v>
      </c>
      <c r="B32" s="10" t="s">
        <v>84</v>
      </c>
      <c r="C32" s="10" t="s">
        <v>85</v>
      </c>
      <c r="D32" s="11">
        <f>D33+D37</f>
        <v>2516000</v>
      </c>
      <c r="E32" s="11">
        <f>E33+E37</f>
        <v>556000</v>
      </c>
      <c r="F32" s="11">
        <f>G32+H32</f>
        <v>627902</v>
      </c>
      <c r="G32" s="11">
        <f>G33+G37</f>
        <v>167575</v>
      </c>
      <c r="H32" s="11">
        <f>H33+H37</f>
        <v>460327</v>
      </c>
      <c r="I32" s="11">
        <f>I33+I37</f>
        <v>397072</v>
      </c>
      <c r="J32" s="11">
        <f>J33+J37</f>
        <v>0</v>
      </c>
      <c r="K32" s="11">
        <f>F32-I32-J32</f>
        <v>230830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+D34+D35+D36</f>
        <v>2429000</v>
      </c>
      <c r="E33" s="11">
        <f>+E34+E35+E36</f>
        <v>523000</v>
      </c>
      <c r="F33" s="11">
        <f>G33+H33</f>
        <v>366000</v>
      </c>
      <c r="G33" s="11">
        <f>+G34+G35+G36</f>
        <v>0</v>
      </c>
      <c r="H33" s="11">
        <f>+H34+H35+H36</f>
        <v>366000</v>
      </c>
      <c r="I33" s="11">
        <f>+I34+I35+I36</f>
        <v>366000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220</v>
      </c>
      <c r="B34" s="10" t="s">
        <v>90</v>
      </c>
      <c r="C34" s="10" t="s">
        <v>91</v>
      </c>
      <c r="D34" s="11">
        <v>1094000</v>
      </c>
      <c r="E34" s="11">
        <v>201000</v>
      </c>
      <c r="F34" s="11">
        <f>G34+H34</f>
        <v>134000</v>
      </c>
      <c r="G34" s="11">
        <v>0</v>
      </c>
      <c r="H34" s="11">
        <v>134000</v>
      </c>
      <c r="I34" s="11">
        <v>134000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221</v>
      </c>
      <c r="B35" s="10" t="s">
        <v>93</v>
      </c>
      <c r="C35" s="10" t="s">
        <v>94</v>
      </c>
      <c r="D35" s="11">
        <v>10000</v>
      </c>
      <c r="E35" s="11">
        <v>3000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92</v>
      </c>
      <c r="B36" s="10" t="s">
        <v>96</v>
      </c>
      <c r="C36" s="10" t="s">
        <v>97</v>
      </c>
      <c r="D36" s="11">
        <v>1325000</v>
      </c>
      <c r="E36" s="11">
        <v>319000</v>
      </c>
      <c r="F36" s="11">
        <f>G36+H36</f>
        <v>232000</v>
      </c>
      <c r="G36" s="11">
        <v>0</v>
      </c>
      <c r="H36" s="11">
        <v>232000</v>
      </c>
      <c r="I36" s="11">
        <v>232000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222</v>
      </c>
      <c r="B37" s="10" t="s">
        <v>99</v>
      </c>
      <c r="C37" s="10" t="s">
        <v>100</v>
      </c>
      <c r="D37" s="11">
        <f>D38+D41</f>
        <v>87000</v>
      </c>
      <c r="E37" s="11">
        <f>E38+E41</f>
        <v>33000</v>
      </c>
      <c r="F37" s="11">
        <f>G37+H37</f>
        <v>261902</v>
      </c>
      <c r="G37" s="11">
        <f>G38+G41</f>
        <v>167575</v>
      </c>
      <c r="H37" s="11">
        <f>H38+H41</f>
        <v>94327</v>
      </c>
      <c r="I37" s="11">
        <f>I38+I41</f>
        <v>31072</v>
      </c>
      <c r="J37" s="11">
        <f>J38+J41</f>
        <v>0</v>
      </c>
      <c r="K37" s="11">
        <f>F37-I37-J37</f>
        <v>230830</v>
      </c>
    </row>
    <row r="38" spans="1:11" s="6" customFormat="1" ht="22.5" x14ac:dyDescent="0.25">
      <c r="A38" s="10" t="s">
        <v>223</v>
      </c>
      <c r="B38" s="10" t="s">
        <v>102</v>
      </c>
      <c r="C38" s="10" t="s">
        <v>103</v>
      </c>
      <c r="D38" s="11">
        <f>D39+D40</f>
        <v>85000</v>
      </c>
      <c r="E38" s="11">
        <f>E39+E40</f>
        <v>32000</v>
      </c>
      <c r="F38" s="11">
        <f>G38+H38</f>
        <v>261902</v>
      </c>
      <c r="G38" s="11">
        <f>G39+G40</f>
        <v>167575</v>
      </c>
      <c r="H38" s="11">
        <f>H39+H40</f>
        <v>94327</v>
      </c>
      <c r="I38" s="11">
        <f>I39+I40</f>
        <v>31072</v>
      </c>
      <c r="J38" s="11">
        <f>J39+J40</f>
        <v>0</v>
      </c>
      <c r="K38" s="11">
        <f>F38-I38-J38</f>
        <v>230830</v>
      </c>
    </row>
    <row r="39" spans="1:11" s="6" customFormat="1" ht="22.5" x14ac:dyDescent="0.25">
      <c r="A39" s="10" t="s">
        <v>98</v>
      </c>
      <c r="B39" s="10" t="s">
        <v>105</v>
      </c>
      <c r="C39" s="10" t="s">
        <v>106</v>
      </c>
      <c r="D39" s="11">
        <v>75000</v>
      </c>
      <c r="E39" s="11">
        <v>28000</v>
      </c>
      <c r="F39" s="11">
        <f>G39+H39</f>
        <v>251397</v>
      </c>
      <c r="G39" s="11">
        <v>160614</v>
      </c>
      <c r="H39" s="11">
        <v>90783</v>
      </c>
      <c r="I39" s="11">
        <v>27746</v>
      </c>
      <c r="J39" s="11">
        <v>0</v>
      </c>
      <c r="K39" s="11">
        <f>F39-I39-J39</f>
        <v>223651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10000</v>
      </c>
      <c r="E40" s="11">
        <v>4000</v>
      </c>
      <c r="F40" s="11">
        <f>G40+H40</f>
        <v>10505</v>
      </c>
      <c r="G40" s="11">
        <v>6961</v>
      </c>
      <c r="H40" s="11">
        <v>3544</v>
      </c>
      <c r="I40" s="11">
        <v>3326</v>
      </c>
      <c r="J40" s="11">
        <v>0</v>
      </c>
      <c r="K40" s="11">
        <f>F40-I40-J40</f>
        <v>7179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2000</v>
      </c>
      <c r="E41" s="11">
        <v>1000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114</v>
      </c>
      <c r="C42" s="10" t="s">
        <v>115</v>
      </c>
      <c r="D42" s="11">
        <f>D43</f>
        <v>6000</v>
      </c>
      <c r="E42" s="11">
        <f>E43</f>
        <v>1000</v>
      </c>
      <c r="F42" s="11">
        <f>G42+H42</f>
        <v>1210</v>
      </c>
      <c r="G42" s="11">
        <f>G43</f>
        <v>340</v>
      </c>
      <c r="H42" s="11">
        <f>H43</f>
        <v>870</v>
      </c>
      <c r="I42" s="11">
        <f>I43</f>
        <v>945</v>
      </c>
      <c r="J42" s="11">
        <f>J43</f>
        <v>0</v>
      </c>
      <c r="K42" s="11">
        <f>F42-I42-J42</f>
        <v>265</v>
      </c>
    </row>
    <row r="43" spans="1:11" s="6" customFormat="1" x14ac:dyDescent="0.25">
      <c r="A43" s="10" t="s">
        <v>224</v>
      </c>
      <c r="B43" s="10" t="s">
        <v>117</v>
      </c>
      <c r="C43" s="10" t="s">
        <v>118</v>
      </c>
      <c r="D43" s="11">
        <f>D44</f>
        <v>6000</v>
      </c>
      <c r="E43" s="11">
        <f>E44</f>
        <v>1000</v>
      </c>
      <c r="F43" s="11">
        <f>G43+H43</f>
        <v>1210</v>
      </c>
      <c r="G43" s="11">
        <f>G44</f>
        <v>340</v>
      </c>
      <c r="H43" s="11">
        <f>H44</f>
        <v>870</v>
      </c>
      <c r="I43" s="11">
        <f>I44</f>
        <v>945</v>
      </c>
      <c r="J43" s="11">
        <f>J44</f>
        <v>0</v>
      </c>
      <c r="K43" s="11">
        <f>F43-I43-J43</f>
        <v>265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6000</v>
      </c>
      <c r="E44" s="11">
        <v>1000</v>
      </c>
      <c r="F44" s="11">
        <f>G44+H44</f>
        <v>1210</v>
      </c>
      <c r="G44" s="11">
        <v>340</v>
      </c>
      <c r="H44" s="11">
        <v>870</v>
      </c>
      <c r="I44" s="11">
        <v>945</v>
      </c>
      <c r="J44" s="11">
        <v>0</v>
      </c>
      <c r="K44" s="11">
        <f>F44-I44-J44</f>
        <v>265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D46+D51</f>
        <v>41500</v>
      </c>
      <c r="E45" s="11">
        <f>E46+E51</f>
        <v>78000</v>
      </c>
      <c r="F45" s="11">
        <f>G45+H45</f>
        <v>927933</v>
      </c>
      <c r="G45" s="11">
        <f>G46+G51</f>
        <v>772998</v>
      </c>
      <c r="H45" s="11">
        <f>H46+H51</f>
        <v>154935</v>
      </c>
      <c r="I45" s="11">
        <f>I46+I51</f>
        <v>79638</v>
      </c>
      <c r="J45" s="11">
        <f>J46+J51</f>
        <v>0</v>
      </c>
      <c r="K45" s="11">
        <f>F45-I45-J45</f>
        <v>848295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39200</v>
      </c>
      <c r="E46" s="11">
        <f>E47</f>
        <v>16000</v>
      </c>
      <c r="F46" s="11">
        <f>G46+H46</f>
        <v>37189</v>
      </c>
      <c r="G46" s="11">
        <f>G47</f>
        <v>16798</v>
      </c>
      <c r="H46" s="11">
        <f>H47</f>
        <v>20391</v>
      </c>
      <c r="I46" s="11">
        <f>I47</f>
        <v>13913</v>
      </c>
      <c r="J46" s="11">
        <f>J47</f>
        <v>0</v>
      </c>
      <c r="K46" s="11">
        <f>F46-I46-J46</f>
        <v>23276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+D48+D50</f>
        <v>39200</v>
      </c>
      <c r="E47" s="11">
        <f>+E48+E50</f>
        <v>16000</v>
      </c>
      <c r="F47" s="11">
        <f>G47+H47</f>
        <v>37189</v>
      </c>
      <c r="G47" s="11">
        <f>+G48+G50</f>
        <v>16798</v>
      </c>
      <c r="H47" s="11">
        <f>+H48+H50</f>
        <v>20391</v>
      </c>
      <c r="I47" s="11">
        <f>+I48+I50</f>
        <v>13913</v>
      </c>
      <c r="J47" s="11">
        <f>+J48+J50</f>
        <v>0</v>
      </c>
      <c r="K47" s="11">
        <f>F47-I47-J47</f>
        <v>23276</v>
      </c>
    </row>
    <row r="48" spans="1:11" s="6" customFormat="1" x14ac:dyDescent="0.25">
      <c r="A48" s="10" t="s">
        <v>225</v>
      </c>
      <c r="B48" s="10" t="s">
        <v>132</v>
      </c>
      <c r="C48" s="10" t="s">
        <v>133</v>
      </c>
      <c r="D48" s="11">
        <f>D49</f>
        <v>29000</v>
      </c>
      <c r="E48" s="11">
        <f>E49</f>
        <v>14000</v>
      </c>
      <c r="F48" s="11">
        <f>G48+H48</f>
        <v>37189</v>
      </c>
      <c r="G48" s="11">
        <f>G49</f>
        <v>16798</v>
      </c>
      <c r="H48" s="11">
        <f>H49</f>
        <v>20391</v>
      </c>
      <c r="I48" s="11">
        <f>I49</f>
        <v>13913</v>
      </c>
      <c r="J48" s="11">
        <f>J49</f>
        <v>0</v>
      </c>
      <c r="K48" s="11">
        <f>F48-I48-J48</f>
        <v>23276</v>
      </c>
    </row>
    <row r="49" spans="1:11" s="6" customFormat="1" ht="22.5" x14ac:dyDescent="0.25">
      <c r="A49" s="10" t="s">
        <v>226</v>
      </c>
      <c r="B49" s="10" t="s">
        <v>135</v>
      </c>
      <c r="C49" s="10" t="s">
        <v>136</v>
      </c>
      <c r="D49" s="11">
        <v>29000</v>
      </c>
      <c r="E49" s="11">
        <v>14000</v>
      </c>
      <c r="F49" s="11">
        <f>G49+H49</f>
        <v>37189</v>
      </c>
      <c r="G49" s="11">
        <v>16798</v>
      </c>
      <c r="H49" s="11">
        <v>20391</v>
      </c>
      <c r="I49" s="11">
        <v>13913</v>
      </c>
      <c r="J49" s="11">
        <v>0</v>
      </c>
      <c r="K49" s="11">
        <f>F49-I49-J49</f>
        <v>23276</v>
      </c>
    </row>
    <row r="50" spans="1:11" s="6" customFormat="1" x14ac:dyDescent="0.25">
      <c r="A50" s="10" t="s">
        <v>227</v>
      </c>
      <c r="B50" s="10" t="s">
        <v>138</v>
      </c>
      <c r="C50" s="10" t="s">
        <v>139</v>
      </c>
      <c r="D50" s="11">
        <v>10200</v>
      </c>
      <c r="E50" s="11">
        <v>2000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228</v>
      </c>
      <c r="B51" s="10" t="s">
        <v>141</v>
      </c>
      <c r="C51" s="10" t="s">
        <v>142</v>
      </c>
      <c r="D51" s="11">
        <f>+D52+D54+D57+D60</f>
        <v>2300</v>
      </c>
      <c r="E51" s="11">
        <f>+E52+E54+E57+E60</f>
        <v>62000</v>
      </c>
      <c r="F51" s="11">
        <f>G51+H51</f>
        <v>890744</v>
      </c>
      <c r="G51" s="11">
        <f>+G52+G54+G57+G60</f>
        <v>756200</v>
      </c>
      <c r="H51" s="11">
        <f>+H52+H54+H57+H60</f>
        <v>134544</v>
      </c>
      <c r="I51" s="11">
        <f>+I52+I54+I57+I60</f>
        <v>65725</v>
      </c>
      <c r="J51" s="11">
        <f>+J52+J54+J57+J60</f>
        <v>0</v>
      </c>
      <c r="K51" s="11">
        <f>F51-I51-J51</f>
        <v>825019</v>
      </c>
    </row>
    <row r="52" spans="1:11" s="6" customFormat="1" ht="22.5" x14ac:dyDescent="0.25">
      <c r="A52" s="10" t="s">
        <v>229</v>
      </c>
      <c r="B52" s="10" t="s">
        <v>144</v>
      </c>
      <c r="C52" s="10" t="s">
        <v>145</v>
      </c>
      <c r="D52" s="11">
        <f>D53</f>
        <v>1000</v>
      </c>
      <c r="E52" s="11">
        <f>E53</f>
        <v>0</v>
      </c>
      <c r="F52" s="11">
        <f>G52+H52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230</v>
      </c>
      <c r="B53" s="10" t="s">
        <v>147</v>
      </c>
      <c r="C53" s="10" t="s">
        <v>148</v>
      </c>
      <c r="D53" s="11">
        <v>1000</v>
      </c>
      <c r="E53" s="11">
        <v>0</v>
      </c>
      <c r="F53" s="11">
        <f>G53+H53</f>
        <v>0</v>
      </c>
      <c r="G53" s="11">
        <v>0</v>
      </c>
      <c r="H53" s="11">
        <v>0</v>
      </c>
      <c r="I53" s="11">
        <v>0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146</v>
      </c>
      <c r="B54" s="10" t="s">
        <v>150</v>
      </c>
      <c r="C54" s="10" t="s">
        <v>151</v>
      </c>
      <c r="D54" s="11">
        <f>D55</f>
        <v>80000</v>
      </c>
      <c r="E54" s="11">
        <f>E55</f>
        <v>20000</v>
      </c>
      <c r="F54" s="11">
        <f>G54+H54</f>
        <v>730155</v>
      </c>
      <c r="G54" s="11">
        <f>G55</f>
        <v>711305</v>
      </c>
      <c r="H54" s="11">
        <f>H55</f>
        <v>18850</v>
      </c>
      <c r="I54" s="11">
        <f>I55</f>
        <v>18956</v>
      </c>
      <c r="J54" s="11">
        <f>J55</f>
        <v>0</v>
      </c>
      <c r="K54" s="11">
        <f>F54-I54-J54</f>
        <v>711199</v>
      </c>
    </row>
    <row r="55" spans="1:11" s="6" customFormat="1" ht="22.5" x14ac:dyDescent="0.25">
      <c r="A55" s="10" t="s">
        <v>231</v>
      </c>
      <c r="B55" s="10" t="s">
        <v>153</v>
      </c>
      <c r="C55" s="10" t="s">
        <v>154</v>
      </c>
      <c r="D55" s="11">
        <f>D56</f>
        <v>80000</v>
      </c>
      <c r="E55" s="11">
        <f>E56</f>
        <v>20000</v>
      </c>
      <c r="F55" s="11">
        <f>G55+H55</f>
        <v>730155</v>
      </c>
      <c r="G55" s="11">
        <f>G56</f>
        <v>711305</v>
      </c>
      <c r="H55" s="11">
        <f>H56</f>
        <v>18850</v>
      </c>
      <c r="I55" s="11">
        <f>I56</f>
        <v>18956</v>
      </c>
      <c r="J55" s="11">
        <f>J56</f>
        <v>0</v>
      </c>
      <c r="K55" s="11">
        <f>F55-I55-J55</f>
        <v>711199</v>
      </c>
    </row>
    <row r="56" spans="1:11" s="6" customFormat="1" ht="22.5" x14ac:dyDescent="0.25">
      <c r="A56" s="10" t="s">
        <v>149</v>
      </c>
      <c r="B56" s="10" t="s">
        <v>156</v>
      </c>
      <c r="C56" s="10" t="s">
        <v>157</v>
      </c>
      <c r="D56" s="11">
        <v>80000</v>
      </c>
      <c r="E56" s="11">
        <v>20000</v>
      </c>
      <c r="F56" s="11">
        <f>G56+H56</f>
        <v>730155</v>
      </c>
      <c r="G56" s="11">
        <v>711305</v>
      </c>
      <c r="H56" s="11">
        <v>18850</v>
      </c>
      <c r="I56" s="11">
        <v>18956</v>
      </c>
      <c r="J56" s="11">
        <v>0</v>
      </c>
      <c r="K56" s="11">
        <f>F56-I56-J56</f>
        <v>711199</v>
      </c>
    </row>
    <row r="57" spans="1:11" s="6" customFormat="1" ht="33" x14ac:dyDescent="0.25">
      <c r="A57" s="10" t="s">
        <v>232</v>
      </c>
      <c r="B57" s="10" t="s">
        <v>159</v>
      </c>
      <c r="C57" s="10" t="s">
        <v>160</v>
      </c>
      <c r="D57" s="11">
        <f>+D58+D59</f>
        <v>136000</v>
      </c>
      <c r="E57" s="11">
        <f>+E58+E59</f>
        <v>59000</v>
      </c>
      <c r="F57" s="11">
        <f>G57+H57</f>
        <v>160589</v>
      </c>
      <c r="G57" s="11">
        <f>+G58+G59</f>
        <v>44895</v>
      </c>
      <c r="H57" s="11">
        <f>+H58+H59</f>
        <v>115694</v>
      </c>
      <c r="I57" s="11">
        <f>+I58+I59</f>
        <v>46769</v>
      </c>
      <c r="J57" s="11">
        <f>+J58+J59</f>
        <v>0</v>
      </c>
      <c r="K57" s="11">
        <f>F57-I57-J57</f>
        <v>113820</v>
      </c>
    </row>
    <row r="58" spans="1:11" s="6" customFormat="1" x14ac:dyDescent="0.25">
      <c r="A58" s="10" t="s">
        <v>233</v>
      </c>
      <c r="B58" s="10" t="s">
        <v>162</v>
      </c>
      <c r="C58" s="10" t="s">
        <v>163</v>
      </c>
      <c r="D58" s="11">
        <v>100000</v>
      </c>
      <c r="E58" s="11">
        <v>50000</v>
      </c>
      <c r="F58" s="11">
        <f>G58+H58</f>
        <v>106795</v>
      </c>
      <c r="G58" s="11">
        <v>0</v>
      </c>
      <c r="H58" s="11">
        <v>106795</v>
      </c>
      <c r="I58" s="11">
        <v>40061</v>
      </c>
      <c r="J58" s="11">
        <v>0</v>
      </c>
      <c r="K58" s="11">
        <f>F58-I58-J58</f>
        <v>66734</v>
      </c>
    </row>
    <row r="59" spans="1:11" s="6" customFormat="1" x14ac:dyDescent="0.25">
      <c r="A59" s="10" t="s">
        <v>234</v>
      </c>
      <c r="B59" s="10" t="s">
        <v>165</v>
      </c>
      <c r="C59" s="10" t="s">
        <v>166</v>
      </c>
      <c r="D59" s="11">
        <v>36000</v>
      </c>
      <c r="E59" s="11">
        <v>9000</v>
      </c>
      <c r="F59" s="11">
        <f>G59+H59</f>
        <v>53794</v>
      </c>
      <c r="G59" s="11">
        <v>44895</v>
      </c>
      <c r="H59" s="11">
        <v>8899</v>
      </c>
      <c r="I59" s="11">
        <v>6708</v>
      </c>
      <c r="J59" s="11">
        <v>0</v>
      </c>
      <c r="K59" s="11">
        <f>F59-I59-J59</f>
        <v>47086</v>
      </c>
    </row>
    <row r="60" spans="1:11" s="6" customFormat="1" ht="22.5" x14ac:dyDescent="0.25">
      <c r="A60" s="10" t="s">
        <v>235</v>
      </c>
      <c r="B60" s="10" t="s">
        <v>236</v>
      </c>
      <c r="C60" s="10" t="s">
        <v>237</v>
      </c>
      <c r="D60" s="11">
        <f>+D61</f>
        <v>-214700</v>
      </c>
      <c r="E60" s="11">
        <f>+E61</f>
        <v>-17000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238</v>
      </c>
      <c r="B61" s="10" t="s">
        <v>168</v>
      </c>
      <c r="C61" s="10" t="s">
        <v>169</v>
      </c>
      <c r="D61" s="11">
        <v>-214700</v>
      </c>
      <c r="E61" s="11">
        <v>-17000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239</v>
      </c>
      <c r="B62" s="10" t="s">
        <v>174</v>
      </c>
      <c r="C62" s="10" t="s">
        <v>175</v>
      </c>
      <c r="D62" s="11">
        <f>D63</f>
        <v>0</v>
      </c>
      <c r="E62" s="11">
        <f>E63</f>
        <v>0</v>
      </c>
      <c r="F62" s="11">
        <f>G62+H62</f>
        <v>64846</v>
      </c>
      <c r="G62" s="11">
        <f>G63</f>
        <v>0</v>
      </c>
      <c r="H62" s="11">
        <f>H63</f>
        <v>64846</v>
      </c>
      <c r="I62" s="11">
        <f>I63</f>
        <v>64846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240</v>
      </c>
      <c r="B63" s="10" t="s">
        <v>177</v>
      </c>
      <c r="C63" s="10" t="s">
        <v>178</v>
      </c>
      <c r="D63" s="11">
        <f>+D64</f>
        <v>0</v>
      </c>
      <c r="E63" s="11">
        <f>+E64</f>
        <v>0</v>
      </c>
      <c r="F63" s="11">
        <f>G63+H63</f>
        <v>64846</v>
      </c>
      <c r="G63" s="11">
        <f>+G64</f>
        <v>0</v>
      </c>
      <c r="H63" s="11">
        <f>+H64</f>
        <v>64846</v>
      </c>
      <c r="I63" s="11">
        <f>+I64</f>
        <v>64846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167</v>
      </c>
      <c r="B64" s="10" t="s">
        <v>183</v>
      </c>
      <c r="C64" s="10" t="s">
        <v>184</v>
      </c>
      <c r="D64" s="11">
        <v>0</v>
      </c>
      <c r="E64" s="11">
        <v>0</v>
      </c>
      <c r="F64" s="11">
        <f>G64+H64</f>
        <v>64846</v>
      </c>
      <c r="G64" s="11">
        <v>0</v>
      </c>
      <c r="H64" s="11">
        <v>64846</v>
      </c>
      <c r="I64" s="11">
        <v>64846</v>
      </c>
      <c r="J64" s="11">
        <v>0</v>
      </c>
      <c r="K64" s="11">
        <f>F64-I64-J64</f>
        <v>0</v>
      </c>
    </row>
    <row r="65" spans="1:12" s="6" customFormat="1" x14ac:dyDescent="0.25">
      <c r="A65" s="10" t="s">
        <v>241</v>
      </c>
      <c r="B65" s="10" t="s">
        <v>186</v>
      </c>
      <c r="C65" s="10" t="s">
        <v>187</v>
      </c>
      <c r="D65" s="11">
        <f>D66</f>
        <v>42000</v>
      </c>
      <c r="E65" s="11">
        <f>E66</f>
        <v>28000</v>
      </c>
      <c r="F65" s="11">
        <f>G65+H65</f>
        <v>22756</v>
      </c>
      <c r="G65" s="11">
        <f>G66</f>
        <v>0</v>
      </c>
      <c r="H65" s="11">
        <f>H66</f>
        <v>22756</v>
      </c>
      <c r="I65" s="11">
        <f>I66</f>
        <v>22756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242</v>
      </c>
      <c r="B66" s="10" t="s">
        <v>189</v>
      </c>
      <c r="C66" s="10" t="s">
        <v>190</v>
      </c>
      <c r="D66" s="11">
        <f>D67+D70</f>
        <v>42000</v>
      </c>
      <c r="E66" s="11">
        <f>E67+E70</f>
        <v>28000</v>
      </c>
      <c r="F66" s="11">
        <f>G66+H66</f>
        <v>22756</v>
      </c>
      <c r="G66" s="11">
        <f>G67+G70</f>
        <v>0</v>
      </c>
      <c r="H66" s="11">
        <f>H67+H70</f>
        <v>22756</v>
      </c>
      <c r="I66" s="11">
        <f>I67+I70</f>
        <v>22756</v>
      </c>
      <c r="J66" s="11">
        <f>J67+J70</f>
        <v>0</v>
      </c>
      <c r="K66" s="11">
        <f>F66-I66-J66</f>
        <v>0</v>
      </c>
    </row>
    <row r="67" spans="1:12" s="6" customFormat="1" ht="96" x14ac:dyDescent="0.25">
      <c r="A67" s="10" t="s">
        <v>243</v>
      </c>
      <c r="B67" s="10" t="s">
        <v>192</v>
      </c>
      <c r="C67" s="10" t="s">
        <v>193</v>
      </c>
      <c r="D67" s="11">
        <f>+D68+D69</f>
        <v>19000</v>
      </c>
      <c r="E67" s="11">
        <f>+E68+E69</f>
        <v>5000</v>
      </c>
      <c r="F67" s="11">
        <f>G67+H67</f>
        <v>754</v>
      </c>
      <c r="G67" s="11">
        <f>+G68+G69</f>
        <v>0</v>
      </c>
      <c r="H67" s="11">
        <f>+H68+H69</f>
        <v>754</v>
      </c>
      <c r="I67" s="11">
        <f>+I68+I69</f>
        <v>754</v>
      </c>
      <c r="J67" s="11">
        <f>+J68+J69</f>
        <v>0</v>
      </c>
      <c r="K67" s="11">
        <f>F67-I67-J67</f>
        <v>0</v>
      </c>
    </row>
    <row r="68" spans="1:12" s="6" customFormat="1" ht="33" x14ac:dyDescent="0.25">
      <c r="A68" s="10" t="s">
        <v>176</v>
      </c>
      <c r="B68" s="10" t="s">
        <v>195</v>
      </c>
      <c r="C68" s="10" t="s">
        <v>196</v>
      </c>
      <c r="D68" s="11">
        <v>15000</v>
      </c>
      <c r="E68" s="11">
        <v>1000</v>
      </c>
      <c r="F68" s="11">
        <f>G68+H68</f>
        <v>754</v>
      </c>
      <c r="G68" s="11">
        <v>0</v>
      </c>
      <c r="H68" s="11">
        <v>754</v>
      </c>
      <c r="I68" s="11">
        <v>754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244</v>
      </c>
      <c r="B69" s="10" t="s">
        <v>198</v>
      </c>
      <c r="C69" s="10" t="s">
        <v>199</v>
      </c>
      <c r="D69" s="11">
        <v>4000</v>
      </c>
      <c r="E69" s="11">
        <v>4000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245</v>
      </c>
      <c r="B70" s="10" t="s">
        <v>204</v>
      </c>
      <c r="C70" s="10" t="s">
        <v>205</v>
      </c>
      <c r="D70" s="11">
        <f>+D71</f>
        <v>23000</v>
      </c>
      <c r="E70" s="11">
        <f>+E71</f>
        <v>23000</v>
      </c>
      <c r="F70" s="11">
        <f>G70+H70</f>
        <v>22002</v>
      </c>
      <c r="G70" s="11">
        <f>+G71</f>
        <v>0</v>
      </c>
      <c r="H70" s="11">
        <f>+H71</f>
        <v>22002</v>
      </c>
      <c r="I70" s="11">
        <f>+I71</f>
        <v>22002</v>
      </c>
      <c r="J70" s="11">
        <f>+J71</f>
        <v>0</v>
      </c>
      <c r="K70" s="11">
        <f>F70-I70-J70</f>
        <v>0</v>
      </c>
    </row>
    <row r="71" spans="1:12" s="6" customFormat="1" ht="43.5" x14ac:dyDescent="0.25">
      <c r="A71" s="10" t="s">
        <v>246</v>
      </c>
      <c r="B71" s="10" t="s">
        <v>207</v>
      </c>
      <c r="C71" s="10" t="s">
        <v>208</v>
      </c>
      <c r="D71" s="11">
        <v>23000</v>
      </c>
      <c r="E71" s="11">
        <v>23000</v>
      </c>
      <c r="F71" s="11">
        <f>G71+H71</f>
        <v>22002</v>
      </c>
      <c r="G71" s="11">
        <v>0</v>
      </c>
      <c r="H71" s="11">
        <v>22002</v>
      </c>
      <c r="I71" s="11">
        <v>22002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209</v>
      </c>
      <c r="B73" s="13"/>
      <c r="C73" s="13"/>
      <c r="D73" s="13"/>
      <c r="E73" s="13" t="s">
        <v>211</v>
      </c>
      <c r="F73" s="13"/>
      <c r="G73" s="13"/>
      <c r="H73" s="13"/>
      <c r="I73" s="13" t="s">
        <v>212</v>
      </c>
      <c r="J73" s="13"/>
      <c r="K73" s="13"/>
      <c r="L73" s="13"/>
    </row>
    <row r="74" spans="1:12" x14ac:dyDescent="0.25">
      <c r="A74" s="3" t="s">
        <v>210</v>
      </c>
      <c r="B74" s="3"/>
      <c r="C74" s="3"/>
      <c r="D74" s="3"/>
      <c r="E74" s="3"/>
      <c r="F74" s="3"/>
      <c r="G74" s="3"/>
      <c r="H74" s="3"/>
      <c r="I74" s="3" t="s">
        <v>213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3">
    <mergeCell ref="A73:D73"/>
    <mergeCell ref="A74:D74"/>
    <mergeCell ref="E73:H73"/>
    <mergeCell ref="E74:H74"/>
    <mergeCell ref="I73:L73"/>
    <mergeCell ref="I74:L7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F7AE-DC64-42D5-AD7B-7E3A35769519}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247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248</v>
      </c>
      <c r="C12" s="10" t="s">
        <v>22</v>
      </c>
      <c r="D12" s="11">
        <f>D13+D18+D21</f>
        <v>549700</v>
      </c>
      <c r="E12" s="11">
        <f>E13+E18+E21</f>
        <v>352000</v>
      </c>
      <c r="F12" s="11">
        <f>G12+H12</f>
        <v>350998</v>
      </c>
      <c r="G12" s="11">
        <f>G13+G18+G21</f>
        <v>0</v>
      </c>
      <c r="H12" s="11">
        <f>H13+H18+H21</f>
        <v>350998</v>
      </c>
      <c r="I12" s="11">
        <f>I13+I18+I21</f>
        <v>350998</v>
      </c>
      <c r="J12" s="11">
        <f>J13+J18+J21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214700</v>
      </c>
      <c r="E13" s="11">
        <f>+E14</f>
        <v>17000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249</v>
      </c>
      <c r="B14" s="10" t="s">
        <v>123</v>
      </c>
      <c r="C14" s="10" t="s">
        <v>124</v>
      </c>
      <c r="D14" s="11">
        <f>+D15</f>
        <v>214700</v>
      </c>
      <c r="E14" s="11">
        <f>+E15</f>
        <v>17000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216</v>
      </c>
      <c r="B15" s="10" t="s">
        <v>141</v>
      </c>
      <c r="C15" s="10" t="s">
        <v>142</v>
      </c>
      <c r="D15" s="11">
        <f>+D16</f>
        <v>214700</v>
      </c>
      <c r="E15" s="11">
        <f>+E16</f>
        <v>17000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250</v>
      </c>
      <c r="B16" s="10" t="s">
        <v>236</v>
      </c>
      <c r="C16" s="10" t="s">
        <v>237</v>
      </c>
      <c r="D16" s="11">
        <f>+D17</f>
        <v>214700</v>
      </c>
      <c r="E16" s="11">
        <f>+E17</f>
        <v>17000</v>
      </c>
      <c r="F16" s="11">
        <f>G16+H16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251</v>
      </c>
      <c r="B17" s="10" t="s">
        <v>171</v>
      </c>
      <c r="C17" s="10" t="s">
        <v>172</v>
      </c>
      <c r="D17" s="11">
        <v>214700</v>
      </c>
      <c r="E17" s="11">
        <v>17000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ht="22.5" x14ac:dyDescent="0.25">
      <c r="A18" s="10" t="s">
        <v>74</v>
      </c>
      <c r="B18" s="10" t="s">
        <v>174</v>
      </c>
      <c r="C18" s="10" t="s">
        <v>175</v>
      </c>
      <c r="D18" s="11">
        <f>D19</f>
        <v>0</v>
      </c>
      <c r="E18" s="11">
        <f>E19</f>
        <v>0</v>
      </c>
      <c r="F18" s="11">
        <f>G18+H18</f>
        <v>16143</v>
      </c>
      <c r="G18" s="11">
        <f>G19</f>
        <v>0</v>
      </c>
      <c r="H18" s="11">
        <f>H19</f>
        <v>16143</v>
      </c>
      <c r="I18" s="11">
        <f>I19</f>
        <v>16143</v>
      </c>
      <c r="J18" s="11">
        <f>J19</f>
        <v>0</v>
      </c>
      <c r="K18" s="11">
        <f>F18-I18-J18</f>
        <v>0</v>
      </c>
    </row>
    <row r="19" spans="1:12" s="6" customFormat="1" ht="43.5" x14ac:dyDescent="0.25">
      <c r="A19" s="10" t="s">
        <v>77</v>
      </c>
      <c r="B19" s="10" t="s">
        <v>177</v>
      </c>
      <c r="C19" s="10" t="s">
        <v>178</v>
      </c>
      <c r="D19" s="11">
        <f>+D20</f>
        <v>0</v>
      </c>
      <c r="E19" s="11">
        <f>+E20</f>
        <v>0</v>
      </c>
      <c r="F19" s="11">
        <f>G19+H19</f>
        <v>16143</v>
      </c>
      <c r="G19" s="11">
        <f>+G20</f>
        <v>0</v>
      </c>
      <c r="H19" s="11">
        <f>+H20</f>
        <v>16143</v>
      </c>
      <c r="I19" s="11">
        <f>+I20</f>
        <v>16143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219</v>
      </c>
      <c r="B20" s="10" t="s">
        <v>180</v>
      </c>
      <c r="C20" s="10" t="s">
        <v>181</v>
      </c>
      <c r="D20" s="11">
        <v>0</v>
      </c>
      <c r="E20" s="11">
        <v>0</v>
      </c>
      <c r="F20" s="11">
        <f>G20+H20</f>
        <v>16143</v>
      </c>
      <c r="G20" s="11">
        <v>0</v>
      </c>
      <c r="H20" s="11">
        <v>16143</v>
      </c>
      <c r="I20" s="11">
        <v>16143</v>
      </c>
      <c r="J20" s="11">
        <v>0</v>
      </c>
      <c r="K20" s="11">
        <f>F20-I20-J20</f>
        <v>0</v>
      </c>
    </row>
    <row r="21" spans="1:12" s="6" customFormat="1" x14ac:dyDescent="0.25">
      <c r="A21" s="10" t="s">
        <v>92</v>
      </c>
      <c r="B21" s="10" t="s">
        <v>186</v>
      </c>
      <c r="C21" s="10" t="s">
        <v>187</v>
      </c>
      <c r="D21" s="11">
        <f>D22</f>
        <v>335000</v>
      </c>
      <c r="E21" s="11">
        <f>E22</f>
        <v>335000</v>
      </c>
      <c r="F21" s="11">
        <f>G21+H21</f>
        <v>334855</v>
      </c>
      <c r="G21" s="11">
        <f>G22</f>
        <v>0</v>
      </c>
      <c r="H21" s="11">
        <f>H22</f>
        <v>334855</v>
      </c>
      <c r="I21" s="11">
        <f>I22</f>
        <v>334855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95</v>
      </c>
      <c r="B22" s="10" t="s">
        <v>189</v>
      </c>
      <c r="C22" s="10" t="s">
        <v>190</v>
      </c>
      <c r="D22" s="11">
        <f>D23</f>
        <v>335000</v>
      </c>
      <c r="E22" s="11">
        <f>E23</f>
        <v>335000</v>
      </c>
      <c r="F22" s="11">
        <f>G22+H22</f>
        <v>334855</v>
      </c>
      <c r="G22" s="11">
        <f>G23</f>
        <v>0</v>
      </c>
      <c r="H22" s="11">
        <f>H23</f>
        <v>334855</v>
      </c>
      <c r="I22" s="11">
        <f>I23</f>
        <v>334855</v>
      </c>
      <c r="J22" s="11">
        <f>J23</f>
        <v>0</v>
      </c>
      <c r="K22" s="11">
        <f>F22-I22-J22</f>
        <v>0</v>
      </c>
    </row>
    <row r="23" spans="1:12" s="6" customFormat="1" ht="96" x14ac:dyDescent="0.25">
      <c r="A23" s="10" t="s">
        <v>252</v>
      </c>
      <c r="B23" s="10" t="s">
        <v>192</v>
      </c>
      <c r="C23" s="10" t="s">
        <v>193</v>
      </c>
      <c r="D23" s="11">
        <f>+D24</f>
        <v>335000</v>
      </c>
      <c r="E23" s="11">
        <f>+E24</f>
        <v>335000</v>
      </c>
      <c r="F23" s="11">
        <f>G23+H23</f>
        <v>334855</v>
      </c>
      <c r="G23" s="11">
        <f>+G24</f>
        <v>0</v>
      </c>
      <c r="H23" s="11">
        <f>+H24</f>
        <v>334855</v>
      </c>
      <c r="I23" s="11">
        <f>+I24</f>
        <v>334855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143</v>
      </c>
      <c r="B24" s="10" t="s">
        <v>201</v>
      </c>
      <c r="C24" s="10" t="s">
        <v>202</v>
      </c>
      <c r="D24" s="11">
        <v>335000</v>
      </c>
      <c r="E24" s="11">
        <v>335000</v>
      </c>
      <c r="F24" s="11">
        <f>G24+H24</f>
        <v>334855</v>
      </c>
      <c r="G24" s="11">
        <v>0</v>
      </c>
      <c r="H24" s="11">
        <v>334855</v>
      </c>
      <c r="I24" s="11">
        <v>334855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209</v>
      </c>
      <c r="B26" s="13"/>
      <c r="C26" s="13"/>
      <c r="D26" s="13"/>
      <c r="E26" s="13" t="s">
        <v>211</v>
      </c>
      <c r="F26" s="13"/>
      <c r="G26" s="13"/>
      <c r="H26" s="13"/>
      <c r="I26" s="13" t="s">
        <v>212</v>
      </c>
      <c r="J26" s="13"/>
      <c r="K26" s="13"/>
      <c r="L26" s="13"/>
    </row>
    <row r="27" spans="1:12" x14ac:dyDescent="0.25">
      <c r="A27" s="3" t="s">
        <v>210</v>
      </c>
      <c r="B27" s="3"/>
      <c r="C27" s="3"/>
      <c r="D27" s="3"/>
      <c r="E27" s="3"/>
      <c r="F27" s="3"/>
      <c r="G27" s="3"/>
      <c r="H27" s="3"/>
      <c r="I27" s="3" t="s">
        <v>213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3">
    <mergeCell ref="A26:D26"/>
    <mergeCell ref="A27:D27"/>
    <mergeCell ref="E26:H26"/>
    <mergeCell ref="E27:H27"/>
    <mergeCell ref="I26:L26"/>
    <mergeCell ref="I27:L27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2021-05-04T06:05:23Z</dcterms:created>
  <dcterms:modified xsi:type="dcterms:W3CDTF">2021-05-04T06:05:40Z</dcterms:modified>
</cp:coreProperties>
</file>