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eleni\"/>
    </mc:Choice>
  </mc:AlternateContent>
  <xr:revisionPtr revIDLastSave="0" documentId="8_{585B5E37-8D18-469C-A67A-FCEDC3D3EF55}" xr6:coauthVersionLast="45" xr6:coauthVersionMax="45" xr10:uidLastSave="{00000000-0000-0000-0000-000000000000}"/>
  <bookViews>
    <workbookView xWindow="2508" yWindow="2508" windowWidth="17280" windowHeight="8964" xr2:uid="{F08B27E7-E678-4549-9125-6963434462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 s="1"/>
  <c r="L18" i="1"/>
  <c r="K19" i="1"/>
  <c r="K20" i="1"/>
  <c r="G21" i="1"/>
  <c r="D22" i="1"/>
  <c r="D21" i="1" s="1"/>
  <c r="E22" i="1"/>
  <c r="E21" i="1" s="1"/>
  <c r="F22" i="1"/>
  <c r="F21" i="1" s="1"/>
  <c r="G22" i="1"/>
  <c r="H22" i="1"/>
  <c r="H21" i="1" s="1"/>
  <c r="I22" i="1"/>
  <c r="I21" i="1" s="1"/>
  <c r="J22" i="1"/>
  <c r="K22" i="1" s="1"/>
  <c r="L22" i="1"/>
  <c r="L21" i="1" s="1"/>
  <c r="K23" i="1"/>
  <c r="E25" i="1"/>
  <c r="E24" i="1" s="1"/>
  <c r="G25" i="1"/>
  <c r="I25" i="1"/>
  <c r="D26" i="1"/>
  <c r="D25" i="1" s="1"/>
  <c r="E26" i="1"/>
  <c r="F26" i="1"/>
  <c r="F25" i="1" s="1"/>
  <c r="G26" i="1"/>
  <c r="H26" i="1"/>
  <c r="H25" i="1" s="1"/>
  <c r="I26" i="1"/>
  <c r="J26" i="1"/>
  <c r="K26" i="1" s="1"/>
  <c r="L26" i="1"/>
  <c r="L25" i="1" s="1"/>
  <c r="K27" i="1"/>
  <c r="K28" i="1"/>
  <c r="E29" i="1"/>
  <c r="G29" i="1"/>
  <c r="I29" i="1"/>
  <c r="D30" i="1"/>
  <c r="D29" i="1" s="1"/>
  <c r="E30" i="1"/>
  <c r="F30" i="1"/>
  <c r="F29" i="1" s="1"/>
  <c r="G30" i="1"/>
  <c r="H30" i="1"/>
  <c r="H29" i="1" s="1"/>
  <c r="I30" i="1"/>
  <c r="J30" i="1"/>
  <c r="K30" i="1" s="1"/>
  <c r="L30" i="1"/>
  <c r="L29" i="1" s="1"/>
  <c r="K31" i="1"/>
  <c r="D32" i="1"/>
  <c r="F32" i="1"/>
  <c r="H32" i="1"/>
  <c r="J32" i="1"/>
  <c r="L32" i="1"/>
  <c r="D33" i="1"/>
  <c r="E33" i="1"/>
  <c r="E32" i="1" s="1"/>
  <c r="F33" i="1"/>
  <c r="G33" i="1"/>
  <c r="G32" i="1" s="1"/>
  <c r="H33" i="1"/>
  <c r="I33" i="1"/>
  <c r="I32" i="1" s="1"/>
  <c r="K32" i="1" s="1"/>
  <c r="J33" i="1"/>
  <c r="K33" i="1"/>
  <c r="L33" i="1"/>
  <c r="K34" i="1"/>
  <c r="K35" i="1"/>
  <c r="K36" i="1"/>
  <c r="D38" i="1"/>
  <c r="D37" i="1" s="1"/>
  <c r="E38" i="1"/>
  <c r="F38" i="1"/>
  <c r="F37" i="1" s="1"/>
  <c r="G38" i="1"/>
  <c r="H38" i="1"/>
  <c r="H37" i="1" s="1"/>
  <c r="I38" i="1"/>
  <c r="J38" i="1"/>
  <c r="K38" i="1" s="1"/>
  <c r="L38" i="1"/>
  <c r="L37" i="1" s="1"/>
  <c r="K39" i="1"/>
  <c r="K40" i="1"/>
  <c r="D41" i="1"/>
  <c r="E41" i="1"/>
  <c r="E37" i="1" s="1"/>
  <c r="F41" i="1"/>
  <c r="G41" i="1"/>
  <c r="G37" i="1" s="1"/>
  <c r="H41" i="1"/>
  <c r="I41" i="1"/>
  <c r="I37" i="1" s="1"/>
  <c r="J41" i="1"/>
  <c r="K41" i="1"/>
  <c r="L41" i="1"/>
  <c r="K42" i="1"/>
  <c r="D44" i="1"/>
  <c r="D43" i="1" s="1"/>
  <c r="F44" i="1"/>
  <c r="F43" i="1" s="1"/>
  <c r="H44" i="1"/>
  <c r="H43" i="1" s="1"/>
  <c r="J44" i="1"/>
  <c r="J43" i="1" s="1"/>
  <c r="L44" i="1"/>
  <c r="L43" i="1" s="1"/>
  <c r="D45" i="1"/>
  <c r="E45" i="1"/>
  <c r="E44" i="1" s="1"/>
  <c r="E43" i="1" s="1"/>
  <c r="F45" i="1"/>
  <c r="G45" i="1"/>
  <c r="G44" i="1" s="1"/>
  <c r="G43" i="1" s="1"/>
  <c r="H45" i="1"/>
  <c r="I45" i="1"/>
  <c r="I44" i="1" s="1"/>
  <c r="J45" i="1"/>
  <c r="K45" i="1"/>
  <c r="L45" i="1"/>
  <c r="K46" i="1"/>
  <c r="K47" i="1"/>
  <c r="K48" i="1"/>
  <c r="K49" i="1"/>
  <c r="D50" i="1"/>
  <c r="E50" i="1"/>
  <c r="F50" i="1"/>
  <c r="G50" i="1"/>
  <c r="H50" i="1"/>
  <c r="I50" i="1"/>
  <c r="K50" i="1" s="1"/>
  <c r="J50" i="1"/>
  <c r="L50" i="1"/>
  <c r="K51" i="1"/>
  <c r="E53" i="1"/>
  <c r="G53" i="1"/>
  <c r="I53" i="1"/>
  <c r="D54" i="1"/>
  <c r="D53" i="1" s="1"/>
  <c r="D52" i="1" s="1"/>
  <c r="E54" i="1"/>
  <c r="F54" i="1"/>
  <c r="F53" i="1" s="1"/>
  <c r="F52" i="1" s="1"/>
  <c r="G54" i="1"/>
  <c r="H54" i="1"/>
  <c r="H53" i="1" s="1"/>
  <c r="H52" i="1" s="1"/>
  <c r="I54" i="1"/>
  <c r="K54" i="1" s="1"/>
  <c r="J54" i="1"/>
  <c r="J53" i="1" s="1"/>
  <c r="L54" i="1"/>
  <c r="L53" i="1" s="1"/>
  <c r="L52" i="1" s="1"/>
  <c r="K55" i="1"/>
  <c r="D56" i="1"/>
  <c r="F56" i="1"/>
  <c r="H56" i="1"/>
  <c r="J56" i="1"/>
  <c r="L56" i="1"/>
  <c r="D57" i="1"/>
  <c r="E57" i="1"/>
  <c r="E56" i="1" s="1"/>
  <c r="F57" i="1"/>
  <c r="G57" i="1"/>
  <c r="G56" i="1" s="1"/>
  <c r="H57" i="1"/>
  <c r="I57" i="1"/>
  <c r="I56" i="1" s="1"/>
  <c r="K56" i="1" s="1"/>
  <c r="J57" i="1"/>
  <c r="K57" i="1"/>
  <c r="L57" i="1"/>
  <c r="K58" i="1"/>
  <c r="D59" i="1"/>
  <c r="E59" i="1"/>
  <c r="F59" i="1"/>
  <c r="G59" i="1"/>
  <c r="H59" i="1"/>
  <c r="I59" i="1"/>
  <c r="K59" i="1" s="1"/>
  <c r="J59" i="1"/>
  <c r="L59" i="1"/>
  <c r="K60" i="1"/>
  <c r="K61" i="1"/>
  <c r="K62" i="1"/>
  <c r="K63" i="1"/>
  <c r="K64" i="1"/>
  <c r="K65" i="1"/>
  <c r="K66" i="1"/>
  <c r="H24" i="1" l="1"/>
  <c r="D24" i="1"/>
  <c r="H13" i="1"/>
  <c r="D13" i="1"/>
  <c r="K44" i="1"/>
  <c r="I43" i="1"/>
  <c r="K43" i="1" s="1"/>
  <c r="I52" i="1"/>
  <c r="J52" i="1"/>
  <c r="K53" i="1"/>
  <c r="G52" i="1"/>
  <c r="L24" i="1"/>
  <c r="L13" i="1" s="1"/>
  <c r="I24" i="1"/>
  <c r="K15" i="1"/>
  <c r="K21" i="1"/>
  <c r="E52" i="1"/>
  <c r="F24" i="1"/>
  <c r="F13" i="1" s="1"/>
  <c r="G24" i="1"/>
  <c r="G13" i="1" s="1"/>
  <c r="E13" i="1"/>
  <c r="J37" i="1"/>
  <c r="K37" i="1" s="1"/>
  <c r="J29" i="1"/>
  <c r="K29" i="1" s="1"/>
  <c r="J25" i="1"/>
  <c r="J21" i="1"/>
  <c r="I14" i="1"/>
  <c r="K52" i="1" l="1"/>
  <c r="K14" i="1"/>
  <c r="I13" i="1"/>
  <c r="J24" i="1"/>
  <c r="J13" i="1" s="1"/>
  <c r="K25" i="1"/>
  <c r="K13" i="1" l="1"/>
  <c r="K24" i="1"/>
</calcChain>
</file>

<file path=xl/sharedStrings.xml><?xml version="1.0" encoding="utf-8"?>
<sst xmlns="http://schemas.openxmlformats.org/spreadsheetml/2006/main" count="187" uniqueCount="185">
  <si>
    <t>CENTRALIZAT</t>
  </si>
  <si>
    <t>CUI: 3394252</t>
  </si>
  <si>
    <t xml:space="preserve"> Anexa 13</t>
  </si>
  <si>
    <t>Cont de executie - Cheltuieli - Bugetul local</t>
  </si>
  <si>
    <t>Trimestrul: 3,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</si>
  <si>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</si>
  <si>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</si>
  <si>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</si>
  <si>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</si>
  <si>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</si>
  <si>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</si>
  <si>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</si>
  <si>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</si>
  <si>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</si>
  <si>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</si>
  <si>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</si>
  <si>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</si>
  <si>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</si>
  <si>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</si>
  <si>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</si>
  <si>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</si>
  <si>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</si>
  <si>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</si>
  <si>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</si>
  <si>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</si>
  <si>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</si>
  <si>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</si>
  <si>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</si>
  <si>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</si>
  <si>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</si>
  <si>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</si>
  <si>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</si>
  <si>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</si>
  <si>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</si>
  <si>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</si>
  <si>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</si>
  <si>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</si>
  <si>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</si>
  <si>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</si>
  <si>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</si>
  <si>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</si>
  <si>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</si>
  <si>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</si>
  <si>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</si>
  <si>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</si>
  <si>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</si>
  <si>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</si>
  <si>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</si>
  <si>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</si>
  <si>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</si>
  <si>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</si>
  <si>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</si>
  <si>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</si>
  <si>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</si>
  <si>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</si>
  <si>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</si>
  <si>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</si>
  <si>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</si>
  <si>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</si>
  <si>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</si>
  <si>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</si>
  <si>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</si>
  <si>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</si>
  <si>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</si>
  <si>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</si>
  <si>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</si>
  <si>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</si>
  <si>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</si>
  <si>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</si>
  <si>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</si>
  <si>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</si>
  <si>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</si>
  <si>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</si>
  <si>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</si>
  <si>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</si>
  <si>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</si>
  <si>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</si>
  <si>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</si>
  <si>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</si>
  <si>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</si>
  <si>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</si>
  <si>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</si>
  <si>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</si>
  <si>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</si>
  <si>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</si>
  <si>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</si>
  <si>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</si>
  <si>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</si>
  <si>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</si>
  <si>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</si>
  <si>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</si>
  <si>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</si>
  <si>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</si>
  <si>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</si>
  <si>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</si>
  <si>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</si>
  <si>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</si>
  <si>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</si>
  <si>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</si>
  <si>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</si>
  <si>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</si>
  <si>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</si>
  <si>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</si>
  <si>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</si>
  <si>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</si>
  <si>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</si>
  <si>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</si>
  <si>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</si>
  <si>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</si>
  <si>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</si>
  <si>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</si>
  <si>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</si>
  <si>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</si>
  <si>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</si>
  <si>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</si>
  <si>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</si>
  <si>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</si>
  <si>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</si>
  <si>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</si>
  <si>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</si>
  <si>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</si>
  <si>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</si>
  <si>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</si>
  <si>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</si>
  <si>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</si>
  <si>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</si>
  <si>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</si>
  <si>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</si>
  <si>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</si>
  <si>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</si>
  <si>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</si>
  <si>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</si>
  <si>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</si>
  <si>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</si>
  <si>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</si>
  <si>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</si>
  <si>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</si>
  <si>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</si>
  <si>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</si>
  <si>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</si>
  <si>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</si>
  <si>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</si>
  <si>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</si>
  <si>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</si>
  <si>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</si>
  <si>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</si>
  <si>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</si>
  <si>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</si>
  <si>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</si>
  <si>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</si>
  <si>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</si>
  <si>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</si>
  <si>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</si>
  <si>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</si>
  <si>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</si>
  <si>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</si>
  <si>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</si>
  <si>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128</t>
  </si>
  <si>
    <t>Alte actiuni economice (cod 87.02.01+87.02.03 la 87.02.05+87.02.50)</t>
  </si>
  <si>
    <t>87.02</t>
  </si>
  <si>
    <t>133</t>
  </si>
  <si>
    <t>Alte actiuni economice</t>
  </si>
  <si>
    <t>87.02.50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</si>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</sst>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5DAAB-508C-4EF2-8E4D-C805E7225864}">
  <dimension ref="A1:T135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D14+D21+D24+D43+D52</f>
        <v>1767897</v>
      </c>
      <c r="E13" s="11">
        <f>E14+E21+E24+E43+E52</f>
        <v>1767897</v>
      </c>
      <c r="F13" s="11">
        <f>F14+F21+F24+F43+F52</f>
        <v>5648197</v>
      </c>
      <c r="G13" s="11">
        <f>G14+G21+G24+G43+G52</f>
        <v>5005297</v>
      </c>
      <c r="H13" s="11">
        <f>H14+H21+H24+H43+H52</f>
        <v>4988913</v>
      </c>
      <c r="I13" s="11">
        <f>I14+I21+I24+I43+I52</f>
        <v>4988913</v>
      </c>
      <c r="J13" s="11">
        <f>J14+J21+J24+J43+J52</f>
        <v>2565751</v>
      </c>
      <c r="K13" s="11">
        <f>I13-J13</f>
        <v>2423162</v>
      </c>
      <c r="L13" s="11">
        <f>L14+L21+L24+L43+L52</f>
        <v>2237324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D15+D18</f>
        <v>0</v>
      </c>
      <c r="E14" s="11">
        <f>E15+E18</f>
        <v>0</v>
      </c>
      <c r="F14" s="11">
        <f>F15+F18</f>
        <v>1620650</v>
      </c>
      <c r="G14" s="11">
        <f>G15+G18</f>
        <v>1279750</v>
      </c>
      <c r="H14" s="11">
        <f>H15+H18</f>
        <v>1275531</v>
      </c>
      <c r="I14" s="11">
        <f>I15+I18</f>
        <v>1275531</v>
      </c>
      <c r="J14" s="11">
        <f>J15+J18</f>
        <v>839572</v>
      </c>
      <c r="K14" s="11">
        <f>I14-J14</f>
        <v>435959</v>
      </c>
      <c r="L14" s="11">
        <f>L15+L18</f>
        <v>836818</v>
      </c>
    </row>
    <row r="15" spans="1:12" s="6" customFormat="1" x14ac:dyDescent="0.3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1544000</v>
      </c>
      <c r="G15" s="11">
        <f>G16</f>
        <v>1232000</v>
      </c>
      <c r="H15" s="11">
        <f>H16</f>
        <v>1227781</v>
      </c>
      <c r="I15" s="11">
        <f>I16</f>
        <v>1227781</v>
      </c>
      <c r="J15" s="11">
        <f>J16</f>
        <v>809744</v>
      </c>
      <c r="K15" s="11">
        <f>I15-J15</f>
        <v>418037</v>
      </c>
      <c r="L15" s="11">
        <f>L16</f>
        <v>806704</v>
      </c>
    </row>
    <row r="16" spans="1:12" s="6" customFormat="1" x14ac:dyDescent="0.3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1544000</v>
      </c>
      <c r="G16" s="11">
        <f>G17</f>
        <v>1232000</v>
      </c>
      <c r="H16" s="11">
        <f>H17</f>
        <v>1227781</v>
      </c>
      <c r="I16" s="11">
        <f>I17</f>
        <v>1227781</v>
      </c>
      <c r="J16" s="11">
        <f>J17</f>
        <v>809744</v>
      </c>
      <c r="K16" s="11">
        <f>I16-J16</f>
        <v>418037</v>
      </c>
      <c r="L16" s="11">
        <f>L17</f>
        <v>806704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1544000</v>
      </c>
      <c r="G17" s="11">
        <v>1232000</v>
      </c>
      <c r="H17" s="11">
        <v>1227781</v>
      </c>
      <c r="I17" s="11">
        <v>1227781</v>
      </c>
      <c r="J17" s="11">
        <v>809744</v>
      </c>
      <c r="K17" s="11">
        <f>I17-J17</f>
        <v>418037</v>
      </c>
      <c r="L17" s="11">
        <v>806704</v>
      </c>
    </row>
    <row r="18" spans="1:12" s="6" customFormat="1" ht="21.6" x14ac:dyDescent="0.3">
      <c r="A18" s="10" t="s">
        <v>34</v>
      </c>
      <c r="B18" s="10" t="s">
        <v>35</v>
      </c>
      <c r="C18" s="10" t="s">
        <v>36</v>
      </c>
      <c r="D18" s="11">
        <f>D19+D20</f>
        <v>0</v>
      </c>
      <c r="E18" s="11">
        <f>E19+E20</f>
        <v>0</v>
      </c>
      <c r="F18" s="11">
        <f>F19+F20</f>
        <v>76650</v>
      </c>
      <c r="G18" s="11">
        <f>G19+G20</f>
        <v>47750</v>
      </c>
      <c r="H18" s="11">
        <f>H19+H20</f>
        <v>47750</v>
      </c>
      <c r="I18" s="11">
        <f>I19+I20</f>
        <v>47750</v>
      </c>
      <c r="J18" s="11">
        <f>J19+J20</f>
        <v>29828</v>
      </c>
      <c r="K18" s="11">
        <f>I18-J18</f>
        <v>17922</v>
      </c>
      <c r="L18" s="11">
        <f>L19+L20</f>
        <v>30114</v>
      </c>
    </row>
    <row r="19" spans="1:12" s="6" customFormat="1" ht="21.6" x14ac:dyDescent="0.3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20000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x14ac:dyDescent="0.3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56650</v>
      </c>
      <c r="G20" s="11">
        <v>47750</v>
      </c>
      <c r="H20" s="11">
        <v>47750</v>
      </c>
      <c r="I20" s="11">
        <v>47750</v>
      </c>
      <c r="J20" s="11">
        <v>29828</v>
      </c>
      <c r="K20" s="11">
        <f>I20-J20</f>
        <v>17922</v>
      </c>
      <c r="L20" s="11">
        <v>30114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+D22</f>
        <v>165100</v>
      </c>
      <c r="E21" s="11">
        <f>+E22</f>
        <v>165100</v>
      </c>
      <c r="F21" s="11">
        <f>+F22</f>
        <v>217600</v>
      </c>
      <c r="G21" s="11">
        <f>+G22</f>
        <v>205900</v>
      </c>
      <c r="H21" s="11">
        <f>+H22</f>
        <v>205900</v>
      </c>
      <c r="I21" s="11">
        <f>+I22</f>
        <v>205900</v>
      </c>
      <c r="J21" s="11">
        <f>+J22</f>
        <v>13612</v>
      </c>
      <c r="K21" s="11">
        <f>I21-J21</f>
        <v>192288</v>
      </c>
      <c r="L21" s="11">
        <f>+L22</f>
        <v>8386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+D23</f>
        <v>165100</v>
      </c>
      <c r="E22" s="11">
        <f>+E23</f>
        <v>165100</v>
      </c>
      <c r="F22" s="11">
        <f>+F23</f>
        <v>217600</v>
      </c>
      <c r="G22" s="11">
        <f>+G23</f>
        <v>205900</v>
      </c>
      <c r="H22" s="11">
        <f>+H23</f>
        <v>205900</v>
      </c>
      <c r="I22" s="11">
        <f>+I23</f>
        <v>205900</v>
      </c>
      <c r="J22" s="11">
        <f>+J23</f>
        <v>13612</v>
      </c>
      <c r="K22" s="11">
        <f>I22-J22</f>
        <v>192288</v>
      </c>
      <c r="L22" s="11">
        <f>+L23</f>
        <v>8386</v>
      </c>
    </row>
    <row r="23" spans="1:12" s="6" customFormat="1" ht="21.6" x14ac:dyDescent="0.3">
      <c r="A23" s="10" t="s">
        <v>49</v>
      </c>
      <c r="B23" s="10" t="s">
        <v>50</v>
      </c>
      <c r="C23" s="10" t="s">
        <v>51</v>
      </c>
      <c r="D23" s="11">
        <v>165100</v>
      </c>
      <c r="E23" s="11">
        <v>165100</v>
      </c>
      <c r="F23" s="11">
        <v>217600</v>
      </c>
      <c r="G23" s="11">
        <v>205900</v>
      </c>
      <c r="H23" s="11">
        <v>205900</v>
      </c>
      <c r="I23" s="11">
        <v>205900</v>
      </c>
      <c r="J23" s="11">
        <v>13612</v>
      </c>
      <c r="K23" s="11">
        <f>I23-J23</f>
        <v>192288</v>
      </c>
      <c r="L23" s="11">
        <v>8386</v>
      </c>
    </row>
    <row r="24" spans="1:12" s="6" customFormat="1" ht="21.6" x14ac:dyDescent="0.3">
      <c r="A24" s="10" t="s">
        <v>52</v>
      </c>
      <c r="B24" s="10" t="s">
        <v>53</v>
      </c>
      <c r="C24" s="10" t="s">
        <v>54</v>
      </c>
      <c r="D24" s="11">
        <f>D25+D29+D32+D37</f>
        <v>816335</v>
      </c>
      <c r="E24" s="11">
        <f>E25+E29+E32+E37</f>
        <v>816335</v>
      </c>
      <c r="F24" s="11">
        <f>F25+F29+F32+F37</f>
        <v>2181185</v>
      </c>
      <c r="G24" s="11">
        <f>G25+G29+G32+G37</f>
        <v>2020885</v>
      </c>
      <c r="H24" s="11">
        <f>H25+H29+H32+H37</f>
        <v>2008720</v>
      </c>
      <c r="I24" s="11">
        <f>I25+I29+I32+I37</f>
        <v>2008720</v>
      </c>
      <c r="J24" s="11">
        <f>J25+J29+J32+J37</f>
        <v>1227676</v>
      </c>
      <c r="K24" s="11">
        <f>I24-J24</f>
        <v>781044</v>
      </c>
      <c r="L24" s="11">
        <f>L25+L29+L32+L37</f>
        <v>882395</v>
      </c>
    </row>
    <row r="25" spans="1:12" s="6" customFormat="1" ht="21.6" x14ac:dyDescent="0.3">
      <c r="A25" s="10" t="s">
        <v>55</v>
      </c>
      <c r="B25" s="10" t="s">
        <v>56</v>
      </c>
      <c r="C25" s="10" t="s">
        <v>57</v>
      </c>
      <c r="D25" s="11">
        <f>+D26+D28</f>
        <v>566335</v>
      </c>
      <c r="E25" s="11">
        <f>+E26+E28</f>
        <v>566335</v>
      </c>
      <c r="F25" s="11">
        <f>+F26+F28</f>
        <v>771335</v>
      </c>
      <c r="G25" s="11">
        <f>+G26+G28</f>
        <v>753135</v>
      </c>
      <c r="H25" s="11">
        <f>+H26+H28</f>
        <v>740970</v>
      </c>
      <c r="I25" s="11">
        <f>+I26+I28</f>
        <v>740970</v>
      </c>
      <c r="J25" s="11">
        <f>+J26+J28</f>
        <v>461135</v>
      </c>
      <c r="K25" s="11">
        <f>I25-J25</f>
        <v>279835</v>
      </c>
      <c r="L25" s="11">
        <f>+L26+L28</f>
        <v>95887</v>
      </c>
    </row>
    <row r="26" spans="1:12" s="6" customFormat="1" ht="21.6" x14ac:dyDescent="0.3">
      <c r="A26" s="10" t="s">
        <v>58</v>
      </c>
      <c r="B26" s="10" t="s">
        <v>59</v>
      </c>
      <c r="C26" s="10" t="s">
        <v>60</v>
      </c>
      <c r="D26" s="11">
        <f>D27</f>
        <v>0</v>
      </c>
      <c r="E26" s="11">
        <f>E27</f>
        <v>0</v>
      </c>
      <c r="F26" s="11">
        <f>F27</f>
        <v>128000</v>
      </c>
      <c r="G26" s="11">
        <f>G27</f>
        <v>111800</v>
      </c>
      <c r="H26" s="11">
        <f>H27</f>
        <v>99635</v>
      </c>
      <c r="I26" s="11">
        <f>I27</f>
        <v>99635</v>
      </c>
      <c r="J26" s="11">
        <f>J27</f>
        <v>75961</v>
      </c>
      <c r="K26" s="11">
        <f>I26-J26</f>
        <v>23674</v>
      </c>
      <c r="L26" s="11">
        <f>L27</f>
        <v>80094</v>
      </c>
    </row>
    <row r="27" spans="1:12" s="6" customFormat="1" x14ac:dyDescent="0.3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128000</v>
      </c>
      <c r="G27" s="11">
        <v>111800</v>
      </c>
      <c r="H27" s="11">
        <v>99635</v>
      </c>
      <c r="I27" s="11">
        <v>99635</v>
      </c>
      <c r="J27" s="11">
        <v>75961</v>
      </c>
      <c r="K27" s="11">
        <f>I27-J27</f>
        <v>23674</v>
      </c>
      <c r="L27" s="11">
        <v>80094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v>566335</v>
      </c>
      <c r="E28" s="11">
        <v>566335</v>
      </c>
      <c r="F28" s="11">
        <v>643335</v>
      </c>
      <c r="G28" s="11">
        <v>641335</v>
      </c>
      <c r="H28" s="11">
        <v>641335</v>
      </c>
      <c r="I28" s="11">
        <v>641335</v>
      </c>
      <c r="J28" s="11">
        <v>385174</v>
      </c>
      <c r="K28" s="11">
        <f>I28-J28</f>
        <v>256161</v>
      </c>
      <c r="L28" s="11">
        <v>15793</v>
      </c>
    </row>
    <row r="29" spans="1:12" s="6" customFormat="1" x14ac:dyDescent="0.3">
      <c r="A29" s="10" t="s">
        <v>67</v>
      </c>
      <c r="B29" s="10" t="s">
        <v>68</v>
      </c>
      <c r="C29" s="10" t="s">
        <v>69</v>
      </c>
      <c r="D29" s="11">
        <f>+D30</f>
        <v>0</v>
      </c>
      <c r="E29" s="11">
        <f>+E30</f>
        <v>0</v>
      </c>
      <c r="F29" s="11">
        <f>+F30</f>
        <v>65000</v>
      </c>
      <c r="G29" s="11">
        <f>+G30</f>
        <v>51150</v>
      </c>
      <c r="H29" s="11">
        <f>+H30</f>
        <v>51150</v>
      </c>
      <c r="I29" s="11">
        <f>+I30</f>
        <v>51150</v>
      </c>
      <c r="J29" s="11">
        <f>+J30</f>
        <v>44265</v>
      </c>
      <c r="K29" s="11">
        <f>I29-J29</f>
        <v>6885</v>
      </c>
      <c r="L29" s="11">
        <f>+L30</f>
        <v>38725</v>
      </c>
    </row>
    <row r="30" spans="1:12" s="6" customFormat="1" x14ac:dyDescent="0.3">
      <c r="A30" s="10" t="s">
        <v>70</v>
      </c>
      <c r="B30" s="10" t="s">
        <v>71</v>
      </c>
      <c r="C30" s="10" t="s">
        <v>72</v>
      </c>
      <c r="D30" s="11">
        <f>D31</f>
        <v>0</v>
      </c>
      <c r="E30" s="11">
        <f>E31</f>
        <v>0</v>
      </c>
      <c r="F30" s="11">
        <f>F31</f>
        <v>65000</v>
      </c>
      <c r="G30" s="11">
        <f>G31</f>
        <v>51150</v>
      </c>
      <c r="H30" s="11">
        <f>H31</f>
        <v>51150</v>
      </c>
      <c r="I30" s="11">
        <f>I31</f>
        <v>51150</v>
      </c>
      <c r="J30" s="11">
        <f>J31</f>
        <v>44265</v>
      </c>
      <c r="K30" s="11">
        <f>I30-J30</f>
        <v>6885</v>
      </c>
      <c r="L30" s="11">
        <f>L31</f>
        <v>38725</v>
      </c>
    </row>
    <row r="31" spans="1:12" s="6" customFormat="1" x14ac:dyDescent="0.3">
      <c r="A31" s="10" t="s">
        <v>73</v>
      </c>
      <c r="B31" s="10" t="s">
        <v>74</v>
      </c>
      <c r="C31" s="10" t="s">
        <v>75</v>
      </c>
      <c r="D31" s="11">
        <v>0</v>
      </c>
      <c r="E31" s="11">
        <v>0</v>
      </c>
      <c r="F31" s="11">
        <v>65000</v>
      </c>
      <c r="G31" s="11">
        <v>51150</v>
      </c>
      <c r="H31" s="11">
        <v>51150</v>
      </c>
      <c r="I31" s="11">
        <v>51150</v>
      </c>
      <c r="J31" s="11">
        <v>44265</v>
      </c>
      <c r="K31" s="11">
        <f>I31-J31</f>
        <v>6885</v>
      </c>
      <c r="L31" s="11">
        <v>38725</v>
      </c>
    </row>
    <row r="32" spans="1:12" s="6" customFormat="1" ht="21.6" x14ac:dyDescent="0.3">
      <c r="A32" s="10" t="s">
        <v>76</v>
      </c>
      <c r="B32" s="10" t="s">
        <v>77</v>
      </c>
      <c r="C32" s="10" t="s">
        <v>78</v>
      </c>
      <c r="D32" s="11">
        <f>D33+D36</f>
        <v>250000</v>
      </c>
      <c r="E32" s="11">
        <f>E33+E36</f>
        <v>250000</v>
      </c>
      <c r="F32" s="11">
        <f>F33+F36</f>
        <v>462850</v>
      </c>
      <c r="G32" s="11">
        <f>G33+G36</f>
        <v>437600</v>
      </c>
      <c r="H32" s="11">
        <f>H33+H36</f>
        <v>437600</v>
      </c>
      <c r="I32" s="11">
        <f>I33+I36</f>
        <v>437600</v>
      </c>
      <c r="J32" s="11">
        <f>J33+J36</f>
        <v>157555</v>
      </c>
      <c r="K32" s="11">
        <f>I32-J32</f>
        <v>280045</v>
      </c>
      <c r="L32" s="11">
        <f>L33+L36</f>
        <v>160174</v>
      </c>
    </row>
    <row r="33" spans="1:12" s="6" customFormat="1" ht="21.6" x14ac:dyDescent="0.3">
      <c r="A33" s="10" t="s">
        <v>79</v>
      </c>
      <c r="B33" s="10" t="s">
        <v>80</v>
      </c>
      <c r="C33" s="10" t="s">
        <v>81</v>
      </c>
      <c r="D33" s="11">
        <f>D34+D35</f>
        <v>250000</v>
      </c>
      <c r="E33" s="11">
        <f>E34+E35</f>
        <v>250000</v>
      </c>
      <c r="F33" s="11">
        <f>F34+F35</f>
        <v>352850</v>
      </c>
      <c r="G33" s="11">
        <f>G34+G35</f>
        <v>327600</v>
      </c>
      <c r="H33" s="11">
        <f>H34+H35</f>
        <v>327600</v>
      </c>
      <c r="I33" s="11">
        <f>I34+I35</f>
        <v>327600</v>
      </c>
      <c r="J33" s="11">
        <f>J34+J35</f>
        <v>47555</v>
      </c>
      <c r="K33" s="11">
        <f>I33-J33</f>
        <v>280045</v>
      </c>
      <c r="L33" s="11">
        <f>L34+L35</f>
        <v>50174</v>
      </c>
    </row>
    <row r="34" spans="1:12" s="6" customFormat="1" x14ac:dyDescent="0.3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68900</v>
      </c>
      <c r="G34" s="11">
        <v>55600</v>
      </c>
      <c r="H34" s="11">
        <v>55600</v>
      </c>
      <c r="I34" s="11">
        <v>55600</v>
      </c>
      <c r="J34" s="11">
        <v>42429</v>
      </c>
      <c r="K34" s="11">
        <f>I34-J34</f>
        <v>13171</v>
      </c>
      <c r="L34" s="11">
        <v>42933</v>
      </c>
    </row>
    <row r="35" spans="1:12" s="6" customFormat="1" x14ac:dyDescent="0.3">
      <c r="A35" s="10" t="s">
        <v>85</v>
      </c>
      <c r="B35" s="10" t="s">
        <v>86</v>
      </c>
      <c r="C35" s="10" t="s">
        <v>87</v>
      </c>
      <c r="D35" s="11">
        <v>250000</v>
      </c>
      <c r="E35" s="11">
        <v>250000</v>
      </c>
      <c r="F35" s="11">
        <v>283950</v>
      </c>
      <c r="G35" s="11">
        <v>272000</v>
      </c>
      <c r="H35" s="11">
        <v>272000</v>
      </c>
      <c r="I35" s="11">
        <v>272000</v>
      </c>
      <c r="J35" s="11">
        <v>5126</v>
      </c>
      <c r="K35" s="11">
        <f>I35-J35</f>
        <v>266874</v>
      </c>
      <c r="L35" s="11">
        <v>7241</v>
      </c>
    </row>
    <row r="36" spans="1:12" s="6" customFormat="1" x14ac:dyDescent="0.3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110000</v>
      </c>
      <c r="G36" s="11">
        <v>110000</v>
      </c>
      <c r="H36" s="11">
        <v>110000</v>
      </c>
      <c r="I36" s="11">
        <v>110000</v>
      </c>
      <c r="J36" s="11">
        <v>110000</v>
      </c>
      <c r="K36" s="11">
        <f>I36-J36</f>
        <v>0</v>
      </c>
      <c r="L36" s="11">
        <v>110000</v>
      </c>
    </row>
    <row r="37" spans="1:12" s="6" customFormat="1" ht="31.8" x14ac:dyDescent="0.3">
      <c r="A37" s="10" t="s">
        <v>91</v>
      </c>
      <c r="B37" s="10" t="s">
        <v>92</v>
      </c>
      <c r="C37" s="10" t="s">
        <v>93</v>
      </c>
      <c r="D37" s="11">
        <f>+D38+D40+D41</f>
        <v>0</v>
      </c>
      <c r="E37" s="11">
        <f>+E38+E40+E41</f>
        <v>0</v>
      </c>
      <c r="F37" s="11">
        <f>+F38+F40+F41</f>
        <v>882000</v>
      </c>
      <c r="G37" s="11">
        <f>+G38+G40+G41</f>
        <v>779000</v>
      </c>
      <c r="H37" s="11">
        <f>+H38+H40+H41</f>
        <v>779000</v>
      </c>
      <c r="I37" s="11">
        <f>+I38+I40+I41</f>
        <v>779000</v>
      </c>
      <c r="J37" s="11">
        <f>+J38+J40+J41</f>
        <v>564721</v>
      </c>
      <c r="K37" s="11">
        <f>I37-J37</f>
        <v>214279</v>
      </c>
      <c r="L37" s="11">
        <f>+L38+L40+L41</f>
        <v>587609</v>
      </c>
    </row>
    <row r="38" spans="1:12" s="6" customFormat="1" ht="21.6" x14ac:dyDescent="0.3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868000</v>
      </c>
      <c r="G38" s="11">
        <f>G39</f>
        <v>768000</v>
      </c>
      <c r="H38" s="11">
        <f>H39</f>
        <v>768000</v>
      </c>
      <c r="I38" s="11">
        <f>I39</f>
        <v>768000</v>
      </c>
      <c r="J38" s="11">
        <f>J39</f>
        <v>562719</v>
      </c>
      <c r="K38" s="11">
        <f>I38-J38</f>
        <v>205281</v>
      </c>
      <c r="L38" s="11">
        <f>L39</f>
        <v>585607</v>
      </c>
    </row>
    <row r="39" spans="1:12" s="6" customFormat="1" x14ac:dyDescent="0.3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868000</v>
      </c>
      <c r="G39" s="11">
        <v>768000</v>
      </c>
      <c r="H39" s="11">
        <v>768000</v>
      </c>
      <c r="I39" s="11">
        <v>768000</v>
      </c>
      <c r="J39" s="11">
        <v>562719</v>
      </c>
      <c r="K39" s="11">
        <f>I39-J39</f>
        <v>205281</v>
      </c>
      <c r="L39" s="11">
        <v>585607</v>
      </c>
    </row>
    <row r="40" spans="1:12" s="6" customFormat="1" x14ac:dyDescent="0.3">
      <c r="A40" s="10" t="s">
        <v>100</v>
      </c>
      <c r="B40" s="10" t="s">
        <v>101</v>
      </c>
      <c r="C40" s="10" t="s">
        <v>102</v>
      </c>
      <c r="D40" s="11">
        <v>0</v>
      </c>
      <c r="E40" s="11">
        <v>0</v>
      </c>
      <c r="F40" s="11">
        <v>9000</v>
      </c>
      <c r="G40" s="11">
        <v>6000</v>
      </c>
      <c r="H40" s="11">
        <v>6000</v>
      </c>
      <c r="I40" s="11">
        <v>6000</v>
      </c>
      <c r="J40" s="11">
        <v>0</v>
      </c>
      <c r="K40" s="11">
        <f>I40-J40</f>
        <v>6000</v>
      </c>
      <c r="L40" s="11">
        <v>0</v>
      </c>
    </row>
    <row r="41" spans="1:12" s="6" customFormat="1" ht="21.6" x14ac:dyDescent="0.3">
      <c r="A41" s="10" t="s">
        <v>103</v>
      </c>
      <c r="B41" s="10" t="s">
        <v>104</v>
      </c>
      <c r="C41" s="10" t="s">
        <v>105</v>
      </c>
      <c r="D41" s="11">
        <f>D42</f>
        <v>0</v>
      </c>
      <c r="E41" s="11">
        <f>E42</f>
        <v>0</v>
      </c>
      <c r="F41" s="11">
        <f>F42</f>
        <v>5000</v>
      </c>
      <c r="G41" s="11">
        <f>G42</f>
        <v>5000</v>
      </c>
      <c r="H41" s="11">
        <f>H42</f>
        <v>5000</v>
      </c>
      <c r="I41" s="11">
        <f>I42</f>
        <v>5000</v>
      </c>
      <c r="J41" s="11">
        <f>J42</f>
        <v>2002</v>
      </c>
      <c r="K41" s="11">
        <f>I41-J41</f>
        <v>2998</v>
      </c>
      <c r="L41" s="11">
        <f>L42</f>
        <v>2002</v>
      </c>
    </row>
    <row r="42" spans="1:12" s="6" customFormat="1" x14ac:dyDescent="0.3">
      <c r="A42" s="10" t="s">
        <v>106</v>
      </c>
      <c r="B42" s="10" t="s">
        <v>107</v>
      </c>
      <c r="C42" s="10" t="s">
        <v>108</v>
      </c>
      <c r="D42" s="11">
        <v>0</v>
      </c>
      <c r="E42" s="11">
        <v>0</v>
      </c>
      <c r="F42" s="11">
        <v>5000</v>
      </c>
      <c r="G42" s="11">
        <v>5000</v>
      </c>
      <c r="H42" s="11">
        <v>5000</v>
      </c>
      <c r="I42" s="11">
        <v>5000</v>
      </c>
      <c r="J42" s="11">
        <v>2002</v>
      </c>
      <c r="K42" s="11">
        <f>I42-J42</f>
        <v>2998</v>
      </c>
      <c r="L42" s="11">
        <v>2002</v>
      </c>
    </row>
    <row r="43" spans="1:12" s="6" customFormat="1" ht="21.6" x14ac:dyDescent="0.3">
      <c r="A43" s="10" t="s">
        <v>109</v>
      </c>
      <c r="B43" s="10" t="s">
        <v>110</v>
      </c>
      <c r="C43" s="10" t="s">
        <v>111</v>
      </c>
      <c r="D43" s="11">
        <f>D44+D50</f>
        <v>563462</v>
      </c>
      <c r="E43" s="11">
        <f>E44+E50</f>
        <v>563462</v>
      </c>
      <c r="F43" s="11">
        <f>F44+F50</f>
        <v>791962</v>
      </c>
      <c r="G43" s="11">
        <f>G44+G50</f>
        <v>735962</v>
      </c>
      <c r="H43" s="11">
        <f>H44+H50</f>
        <v>735962</v>
      </c>
      <c r="I43" s="11">
        <f>I44+I50</f>
        <v>735962</v>
      </c>
      <c r="J43" s="11">
        <f>J44+J50</f>
        <v>50659</v>
      </c>
      <c r="K43" s="11">
        <f>I43-J43</f>
        <v>685303</v>
      </c>
      <c r="L43" s="11">
        <f>L44+L50</f>
        <v>52737</v>
      </c>
    </row>
    <row r="44" spans="1:12" s="6" customFormat="1" ht="21.6" x14ac:dyDescent="0.3">
      <c r="A44" s="10" t="s">
        <v>112</v>
      </c>
      <c r="B44" s="10" t="s">
        <v>113</v>
      </c>
      <c r="C44" s="10" t="s">
        <v>114</v>
      </c>
      <c r="D44" s="11">
        <f>+D45+D47+D48+D49</f>
        <v>563462</v>
      </c>
      <c r="E44" s="11">
        <f>+E45+E47+E48+E49</f>
        <v>563462</v>
      </c>
      <c r="F44" s="11">
        <f>+F45+F47+F48+F49</f>
        <v>691962</v>
      </c>
      <c r="G44" s="11">
        <f>+G45+G47+G48+G49</f>
        <v>662962</v>
      </c>
      <c r="H44" s="11">
        <f>+H45+H47+H48+H49</f>
        <v>662962</v>
      </c>
      <c r="I44" s="11">
        <f>+I45+I47+I48+I49</f>
        <v>662962</v>
      </c>
      <c r="J44" s="11">
        <f>+J45+J47+J48+J49</f>
        <v>36443</v>
      </c>
      <c r="K44" s="11">
        <f>I44-J44</f>
        <v>626519</v>
      </c>
      <c r="L44" s="11">
        <f>+L45+L47+L48+L49</f>
        <v>38521</v>
      </c>
    </row>
    <row r="45" spans="1:12" s="6" customFormat="1" ht="21.6" x14ac:dyDescent="0.3">
      <c r="A45" s="10" t="s">
        <v>115</v>
      </c>
      <c r="B45" s="10" t="s">
        <v>116</v>
      </c>
      <c r="C45" s="10" t="s">
        <v>117</v>
      </c>
      <c r="D45" s="11">
        <f>D46</f>
        <v>40000</v>
      </c>
      <c r="E45" s="11">
        <f>E46</f>
        <v>40000</v>
      </c>
      <c r="F45" s="11">
        <f>F46</f>
        <v>93000</v>
      </c>
      <c r="G45" s="11">
        <f>G46</f>
        <v>86000</v>
      </c>
      <c r="H45" s="11">
        <f>H46</f>
        <v>86000</v>
      </c>
      <c r="I45" s="11">
        <f>I46</f>
        <v>86000</v>
      </c>
      <c r="J45" s="11">
        <f>J46</f>
        <v>1482</v>
      </c>
      <c r="K45" s="11">
        <f>I45-J45</f>
        <v>84518</v>
      </c>
      <c r="L45" s="11">
        <f>L46</f>
        <v>1499</v>
      </c>
    </row>
    <row r="46" spans="1:12" s="6" customFormat="1" x14ac:dyDescent="0.3">
      <c r="A46" s="10" t="s">
        <v>118</v>
      </c>
      <c r="B46" s="10" t="s">
        <v>119</v>
      </c>
      <c r="C46" s="10" t="s">
        <v>120</v>
      </c>
      <c r="D46" s="11">
        <v>40000</v>
      </c>
      <c r="E46" s="11">
        <v>40000</v>
      </c>
      <c r="F46" s="11">
        <v>93000</v>
      </c>
      <c r="G46" s="11">
        <v>86000</v>
      </c>
      <c r="H46" s="11">
        <v>86000</v>
      </c>
      <c r="I46" s="11">
        <v>86000</v>
      </c>
      <c r="J46" s="11">
        <v>1482</v>
      </c>
      <c r="K46" s="11">
        <f>I46-J46</f>
        <v>84518</v>
      </c>
      <c r="L46" s="11">
        <v>1499</v>
      </c>
    </row>
    <row r="47" spans="1:12" s="6" customFormat="1" x14ac:dyDescent="0.3">
      <c r="A47" s="10" t="s">
        <v>121</v>
      </c>
      <c r="B47" s="10" t="s">
        <v>122</v>
      </c>
      <c r="C47" s="10" t="s">
        <v>123</v>
      </c>
      <c r="D47" s="11">
        <v>0</v>
      </c>
      <c r="E47" s="11">
        <v>0</v>
      </c>
      <c r="F47" s="11">
        <v>65500</v>
      </c>
      <c r="G47" s="11">
        <v>43500</v>
      </c>
      <c r="H47" s="11">
        <v>43500</v>
      </c>
      <c r="I47" s="11">
        <v>43500</v>
      </c>
      <c r="J47" s="11">
        <v>34536</v>
      </c>
      <c r="K47" s="11">
        <f>I47-J47</f>
        <v>8964</v>
      </c>
      <c r="L47" s="11">
        <v>36653</v>
      </c>
    </row>
    <row r="48" spans="1:12" s="6" customFormat="1" x14ac:dyDescent="0.3">
      <c r="A48" s="10" t="s">
        <v>124</v>
      </c>
      <c r="B48" s="10" t="s">
        <v>125</v>
      </c>
      <c r="C48" s="10" t="s">
        <v>126</v>
      </c>
      <c r="D48" s="11">
        <v>440962</v>
      </c>
      <c r="E48" s="11">
        <v>440962</v>
      </c>
      <c r="F48" s="11">
        <v>440962</v>
      </c>
      <c r="G48" s="11">
        <v>440962</v>
      </c>
      <c r="H48" s="11">
        <v>440962</v>
      </c>
      <c r="I48" s="11">
        <v>440962</v>
      </c>
      <c r="J48" s="11">
        <v>0</v>
      </c>
      <c r="K48" s="11">
        <f>I48-J48</f>
        <v>440962</v>
      </c>
      <c r="L48" s="11">
        <v>0</v>
      </c>
    </row>
    <row r="49" spans="1:12" s="6" customFormat="1" ht="21.6" x14ac:dyDescent="0.3">
      <c r="A49" s="10" t="s">
        <v>127</v>
      </c>
      <c r="B49" s="10" t="s">
        <v>128</v>
      </c>
      <c r="C49" s="10" t="s">
        <v>129</v>
      </c>
      <c r="D49" s="11">
        <v>82500</v>
      </c>
      <c r="E49" s="11">
        <v>82500</v>
      </c>
      <c r="F49" s="11">
        <v>92500</v>
      </c>
      <c r="G49" s="11">
        <v>92500</v>
      </c>
      <c r="H49" s="11">
        <v>92500</v>
      </c>
      <c r="I49" s="11">
        <v>92500</v>
      </c>
      <c r="J49" s="11">
        <v>425</v>
      </c>
      <c r="K49" s="11">
        <f>I49-J49</f>
        <v>92075</v>
      </c>
      <c r="L49" s="11">
        <v>369</v>
      </c>
    </row>
    <row r="50" spans="1:12" s="6" customFormat="1" ht="21.6" x14ac:dyDescent="0.3">
      <c r="A50" s="10" t="s">
        <v>130</v>
      </c>
      <c r="B50" s="10" t="s">
        <v>131</v>
      </c>
      <c r="C50" s="10" t="s">
        <v>132</v>
      </c>
      <c r="D50" s="11">
        <f>+D51</f>
        <v>0</v>
      </c>
      <c r="E50" s="11">
        <f>+E51</f>
        <v>0</v>
      </c>
      <c r="F50" s="11">
        <f>+F51</f>
        <v>100000</v>
      </c>
      <c r="G50" s="11">
        <f>+G51</f>
        <v>73000</v>
      </c>
      <c r="H50" s="11">
        <f>+H51</f>
        <v>73000</v>
      </c>
      <c r="I50" s="11">
        <f>+I51</f>
        <v>73000</v>
      </c>
      <c r="J50" s="11">
        <f>+J51</f>
        <v>14216</v>
      </c>
      <c r="K50" s="11">
        <f>I50-J50</f>
        <v>58784</v>
      </c>
      <c r="L50" s="11">
        <f>+L51</f>
        <v>14216</v>
      </c>
    </row>
    <row r="51" spans="1:12" s="6" customFormat="1" x14ac:dyDescent="0.3">
      <c r="A51" s="10" t="s">
        <v>133</v>
      </c>
      <c r="B51" s="10" t="s">
        <v>134</v>
      </c>
      <c r="C51" s="10" t="s">
        <v>135</v>
      </c>
      <c r="D51" s="11">
        <v>0</v>
      </c>
      <c r="E51" s="11">
        <v>0</v>
      </c>
      <c r="F51" s="11">
        <v>100000</v>
      </c>
      <c r="G51" s="11">
        <v>73000</v>
      </c>
      <c r="H51" s="11">
        <v>73000</v>
      </c>
      <c r="I51" s="11">
        <v>73000</v>
      </c>
      <c r="J51" s="11">
        <v>14216</v>
      </c>
      <c r="K51" s="11">
        <f>I51-J51</f>
        <v>58784</v>
      </c>
      <c r="L51" s="11">
        <v>14216</v>
      </c>
    </row>
    <row r="52" spans="1:12" s="6" customFormat="1" ht="21.6" x14ac:dyDescent="0.3">
      <c r="A52" s="10" t="s">
        <v>136</v>
      </c>
      <c r="B52" s="10" t="s">
        <v>137</v>
      </c>
      <c r="C52" s="10" t="s">
        <v>138</v>
      </c>
      <c r="D52" s="11">
        <f>+D53+D56+D59</f>
        <v>223000</v>
      </c>
      <c r="E52" s="11">
        <f>+E53+E56+E59</f>
        <v>223000</v>
      </c>
      <c r="F52" s="11">
        <f>+F53+F56+F59</f>
        <v>836800</v>
      </c>
      <c r="G52" s="11">
        <f>+G53+G56+G59</f>
        <v>762800</v>
      </c>
      <c r="H52" s="11">
        <f>+H53+H56+H59</f>
        <v>762800</v>
      </c>
      <c r="I52" s="11">
        <f>+I53+I56+I59</f>
        <v>762800</v>
      </c>
      <c r="J52" s="11">
        <f>+J53+J56+J59</f>
        <v>434232</v>
      </c>
      <c r="K52" s="11">
        <f>I52-J52</f>
        <v>328568</v>
      </c>
      <c r="L52" s="11">
        <f>+L53+L56+L59</f>
        <v>456988</v>
      </c>
    </row>
    <row r="53" spans="1:12" s="6" customFormat="1" ht="21.6" x14ac:dyDescent="0.3">
      <c r="A53" s="10" t="s">
        <v>139</v>
      </c>
      <c r="B53" s="10" t="s">
        <v>140</v>
      </c>
      <c r="C53" s="10" t="s">
        <v>141</v>
      </c>
      <c r="D53" s="11">
        <f>D54</f>
        <v>0</v>
      </c>
      <c r="E53" s="11">
        <f>E54</f>
        <v>0</v>
      </c>
      <c r="F53" s="11">
        <f>F54</f>
        <v>5000</v>
      </c>
      <c r="G53" s="11">
        <f>G54</f>
        <v>4000</v>
      </c>
      <c r="H53" s="11">
        <f>H54</f>
        <v>4000</v>
      </c>
      <c r="I53" s="11">
        <f>I54</f>
        <v>4000</v>
      </c>
      <c r="J53" s="11">
        <f>J54</f>
        <v>0</v>
      </c>
      <c r="K53" s="11">
        <f>I53-J53</f>
        <v>4000</v>
      </c>
      <c r="L53" s="11">
        <f>L54</f>
        <v>0</v>
      </c>
    </row>
    <row r="54" spans="1:12" s="6" customFormat="1" x14ac:dyDescent="0.3">
      <c r="A54" s="10" t="s">
        <v>142</v>
      </c>
      <c r="B54" s="10" t="s">
        <v>143</v>
      </c>
      <c r="C54" s="10" t="s">
        <v>144</v>
      </c>
      <c r="D54" s="11">
        <f>+D55</f>
        <v>0</v>
      </c>
      <c r="E54" s="11">
        <f>+E55</f>
        <v>0</v>
      </c>
      <c r="F54" s="11">
        <f>+F55</f>
        <v>5000</v>
      </c>
      <c r="G54" s="11">
        <f>+G55</f>
        <v>4000</v>
      </c>
      <c r="H54" s="11">
        <f>+H55</f>
        <v>4000</v>
      </c>
      <c r="I54" s="11">
        <f>+I55</f>
        <v>4000</v>
      </c>
      <c r="J54" s="11">
        <f>+J55</f>
        <v>0</v>
      </c>
      <c r="K54" s="11">
        <f>I54-J54</f>
        <v>4000</v>
      </c>
      <c r="L54" s="11">
        <f>+L55</f>
        <v>0</v>
      </c>
    </row>
    <row r="55" spans="1:12" s="6" customFormat="1" x14ac:dyDescent="0.3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5000</v>
      </c>
      <c r="G55" s="11">
        <v>4000</v>
      </c>
      <c r="H55" s="11">
        <v>4000</v>
      </c>
      <c r="I55" s="11">
        <v>4000</v>
      </c>
      <c r="J55" s="11">
        <v>0</v>
      </c>
      <c r="K55" s="11">
        <f>I55-J55</f>
        <v>4000</v>
      </c>
      <c r="L55" s="11">
        <v>0</v>
      </c>
    </row>
    <row r="56" spans="1:12" s="6" customFormat="1" x14ac:dyDescent="0.3">
      <c r="A56" s="10" t="s">
        <v>148</v>
      </c>
      <c r="B56" s="10" t="s">
        <v>149</v>
      </c>
      <c r="C56" s="10" t="s">
        <v>150</v>
      </c>
      <c r="D56" s="11">
        <f>D57</f>
        <v>223000</v>
      </c>
      <c r="E56" s="11">
        <f>E57</f>
        <v>223000</v>
      </c>
      <c r="F56" s="11">
        <f>F57</f>
        <v>597500</v>
      </c>
      <c r="G56" s="11">
        <f>G57</f>
        <v>534500</v>
      </c>
      <c r="H56" s="11">
        <f>H57</f>
        <v>534500</v>
      </c>
      <c r="I56" s="11">
        <f>I57</f>
        <v>534500</v>
      </c>
      <c r="J56" s="11">
        <f>J57</f>
        <v>307159</v>
      </c>
      <c r="K56" s="11">
        <f>I56-J56</f>
        <v>227341</v>
      </c>
      <c r="L56" s="11">
        <f>L57</f>
        <v>329915</v>
      </c>
    </row>
    <row r="57" spans="1:12" s="6" customFormat="1" x14ac:dyDescent="0.3">
      <c r="A57" s="10" t="s">
        <v>151</v>
      </c>
      <c r="B57" s="10" t="s">
        <v>152</v>
      </c>
      <c r="C57" s="10" t="s">
        <v>153</v>
      </c>
      <c r="D57" s="11">
        <f>D58</f>
        <v>223000</v>
      </c>
      <c r="E57" s="11">
        <f>E58</f>
        <v>223000</v>
      </c>
      <c r="F57" s="11">
        <f>F58</f>
        <v>597500</v>
      </c>
      <c r="G57" s="11">
        <f>G58</f>
        <v>534500</v>
      </c>
      <c r="H57" s="11">
        <f>H58</f>
        <v>534500</v>
      </c>
      <c r="I57" s="11">
        <f>I58</f>
        <v>534500</v>
      </c>
      <c r="J57" s="11">
        <f>J58</f>
        <v>307159</v>
      </c>
      <c r="K57" s="11">
        <f>I57-J57</f>
        <v>227341</v>
      </c>
      <c r="L57" s="11">
        <f>L58</f>
        <v>329915</v>
      </c>
    </row>
    <row r="58" spans="1:12" s="6" customFormat="1" x14ac:dyDescent="0.3">
      <c r="A58" s="10" t="s">
        <v>154</v>
      </c>
      <c r="B58" s="10" t="s">
        <v>155</v>
      </c>
      <c r="C58" s="10" t="s">
        <v>156</v>
      </c>
      <c r="D58" s="11">
        <v>223000</v>
      </c>
      <c r="E58" s="11">
        <v>223000</v>
      </c>
      <c r="F58" s="11">
        <v>597500</v>
      </c>
      <c r="G58" s="11">
        <v>534500</v>
      </c>
      <c r="H58" s="11">
        <v>534500</v>
      </c>
      <c r="I58" s="11">
        <v>534500</v>
      </c>
      <c r="J58" s="11">
        <v>307159</v>
      </c>
      <c r="K58" s="11">
        <f>I58-J58</f>
        <v>227341</v>
      </c>
      <c r="L58" s="11">
        <v>329915</v>
      </c>
    </row>
    <row r="59" spans="1:12" s="6" customFormat="1" ht="21.6" x14ac:dyDescent="0.3">
      <c r="A59" s="10" t="s">
        <v>157</v>
      </c>
      <c r="B59" s="10" t="s">
        <v>158</v>
      </c>
      <c r="C59" s="10" t="s">
        <v>159</v>
      </c>
      <c r="D59" s="11">
        <f>+D60</f>
        <v>0</v>
      </c>
      <c r="E59" s="11">
        <f>+E60</f>
        <v>0</v>
      </c>
      <c r="F59" s="11">
        <f>+F60</f>
        <v>234300</v>
      </c>
      <c r="G59" s="11">
        <f>+G60</f>
        <v>224300</v>
      </c>
      <c r="H59" s="11">
        <f>+H60</f>
        <v>224300</v>
      </c>
      <c r="I59" s="11">
        <f>+I60</f>
        <v>224300</v>
      </c>
      <c r="J59" s="11">
        <f>+J60</f>
        <v>127073</v>
      </c>
      <c r="K59" s="11">
        <f>I59-J59</f>
        <v>97227</v>
      </c>
      <c r="L59" s="11">
        <f>+L60</f>
        <v>127073</v>
      </c>
    </row>
    <row r="60" spans="1:12" s="6" customFormat="1" x14ac:dyDescent="0.3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234300</v>
      </c>
      <c r="G60" s="11">
        <v>224300</v>
      </c>
      <c r="H60" s="11">
        <v>224300</v>
      </c>
      <c r="I60" s="11">
        <v>224300</v>
      </c>
      <c r="J60" s="11">
        <v>127073</v>
      </c>
      <c r="K60" s="11">
        <f>I60-J60</f>
        <v>97227</v>
      </c>
      <c r="L60" s="11">
        <v>127073</v>
      </c>
    </row>
    <row r="61" spans="1:12" s="6" customFormat="1" x14ac:dyDescent="0.3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-1246462</v>
      </c>
      <c r="G61" s="11">
        <v>-1234462</v>
      </c>
      <c r="H61" s="11">
        <v>0</v>
      </c>
      <c r="I61" s="11">
        <v>0</v>
      </c>
      <c r="J61" s="11">
        <v>1118740</v>
      </c>
      <c r="K61" s="11">
        <f>I61-J61</f>
        <v>-1118740</v>
      </c>
      <c r="L61" s="11">
        <v>0</v>
      </c>
    </row>
    <row r="62" spans="1:12" s="6" customFormat="1" x14ac:dyDescent="0.3">
      <c r="A62" s="10" t="s">
        <v>166</v>
      </c>
      <c r="B62" s="10" t="s">
        <v>167</v>
      </c>
      <c r="C62" s="10" t="s">
        <v>168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1118740</v>
      </c>
      <c r="K62" s="11">
        <f>I62-J62</f>
        <v>-1118740</v>
      </c>
      <c r="L62" s="11">
        <v>0</v>
      </c>
    </row>
    <row r="63" spans="1:12" s="6" customFormat="1" x14ac:dyDescent="0.3">
      <c r="A63" s="10" t="s">
        <v>169</v>
      </c>
      <c r="B63" s="10" t="s">
        <v>170</v>
      </c>
      <c r="C63" s="10" t="s">
        <v>171</v>
      </c>
      <c r="D63" s="11">
        <v>0</v>
      </c>
      <c r="E63" s="11">
        <v>0</v>
      </c>
      <c r="F63" s="11">
        <v>0</v>
      </c>
      <c r="G63" s="11">
        <v>12000</v>
      </c>
      <c r="H63" s="11">
        <v>0</v>
      </c>
      <c r="I63" s="11">
        <v>0</v>
      </c>
      <c r="J63" s="11">
        <v>564171</v>
      </c>
      <c r="K63" s="11">
        <f>I63-J63</f>
        <v>-564171</v>
      </c>
      <c r="L63" s="11">
        <v>0</v>
      </c>
    </row>
    <row r="64" spans="1:12" s="6" customFormat="1" x14ac:dyDescent="0.3">
      <c r="A64" s="10" t="s">
        <v>172</v>
      </c>
      <c r="B64" s="10" t="s">
        <v>173</v>
      </c>
      <c r="C64" s="10" t="s">
        <v>174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554569</v>
      </c>
      <c r="K64" s="11">
        <f>I64-J64</f>
        <v>-554569</v>
      </c>
      <c r="L64" s="11">
        <v>0</v>
      </c>
    </row>
    <row r="65" spans="1:12" s="6" customFormat="1" x14ac:dyDescent="0.3">
      <c r="A65" s="10" t="s">
        <v>175</v>
      </c>
      <c r="B65" s="10" t="s">
        <v>176</v>
      </c>
      <c r="C65" s="10" t="s">
        <v>177</v>
      </c>
      <c r="D65" s="11">
        <v>0</v>
      </c>
      <c r="E65" s="11">
        <v>0</v>
      </c>
      <c r="F65" s="11">
        <v>-1246462</v>
      </c>
      <c r="G65" s="11">
        <v>-1234462</v>
      </c>
      <c r="H65" s="11">
        <v>0</v>
      </c>
      <c r="I65" s="11">
        <v>0</v>
      </c>
      <c r="J65" s="11">
        <v>0</v>
      </c>
      <c r="K65" s="11">
        <f>I65-J65</f>
        <v>0</v>
      </c>
      <c r="L65" s="11">
        <v>0</v>
      </c>
    </row>
    <row r="66" spans="1:12" s="6" customFormat="1" x14ac:dyDescent="0.3">
      <c r="A66" s="10" t="s">
        <v>178</v>
      </c>
      <c r="B66" s="10" t="s">
        <v>179</v>
      </c>
      <c r="C66" s="10" t="s">
        <v>180</v>
      </c>
      <c r="D66" s="11">
        <v>0</v>
      </c>
      <c r="E66" s="11">
        <v>0</v>
      </c>
      <c r="F66" s="11">
        <v>-1246462</v>
      </c>
      <c r="G66" s="11">
        <v>-1246462</v>
      </c>
      <c r="H66" s="11">
        <v>0</v>
      </c>
      <c r="I66" s="11">
        <v>0</v>
      </c>
      <c r="J66" s="11">
        <v>0</v>
      </c>
      <c r="K66" s="11">
        <f>I66-J66</f>
        <v>0</v>
      </c>
      <c r="L66" s="11">
        <v>0</v>
      </c>
    </row>
    <row r="67" spans="1:12" s="6" customFormat="1" x14ac:dyDescent="0.3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3">
      <c r="A68" s="13" t="s">
        <v>181</v>
      </c>
      <c r="B68" s="13"/>
      <c r="C68" s="13"/>
      <c r="D68" s="13"/>
      <c r="E68" s="13" t="s">
        <v>183</v>
      </c>
      <c r="F68" s="13"/>
      <c r="G68" s="13"/>
      <c r="H68" s="13"/>
      <c r="I68" s="13" t="s">
        <v>184</v>
      </c>
      <c r="J68" s="13"/>
      <c r="K68" s="13"/>
      <c r="L68" s="13"/>
    </row>
    <row r="69" spans="1:12" x14ac:dyDescent="0.3">
      <c r="A69" s="3" t="s">
        <v>182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135" spans="1:20" x14ac:dyDescent="0.3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5">
    <mergeCell ref="L7:L11"/>
    <mergeCell ref="A68:D68"/>
    <mergeCell ref="A69:D69"/>
    <mergeCell ref="E68:H68"/>
    <mergeCell ref="E69:H69"/>
    <mergeCell ref="I68:L68"/>
    <mergeCell ref="I69:L69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2020-11-10T10:19:01Z</dcterms:created>
  <dcterms:modified xsi:type="dcterms:W3CDTF">2020-11-10T10:19:03Z</dcterms:modified>
</cp:coreProperties>
</file>